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майск горка" sheetId="1" r:id="rId1"/>
    <sheet name="Лист1" sheetId="2" r:id="rId2"/>
  </sheets>
  <definedNames>
    <definedName name="Excel_BuiltIn_Print_Area_3">#REF!</definedName>
    <definedName name="_xlnm.Print_Area" localSheetId="0">'майск горка'!$A$1:$CX$48</definedName>
  </definedNames>
  <calcPr fullCalcOnLoad="1"/>
</workbook>
</file>

<file path=xl/sharedStrings.xml><?xml version="1.0" encoding="utf-8"?>
<sst xmlns="http://schemas.openxmlformats.org/spreadsheetml/2006/main" count="322" uniqueCount="132">
  <si>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</si>
  <si>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</si>
  <si>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</si>
  <si>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</si>
  <si>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</si>
  <si>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</si>
  <si>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</si>
  <si>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</si>
  <si>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</si>
  <si>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</si>
  <si>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</si>
  <si>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</si>
  <si>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</si>
  <si>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</si>
  <si>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</si>
  <si>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</si>
  <si>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</si>
  <si>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</si>
  <si>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</si>
  <si>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</si>
  <si>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</si>
  <si>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</si>
  <si>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</si>
  <si>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</si>
  <si>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</si>
  <si>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</si>
  <si>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</si>
  <si>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</si>
  <si>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</si>
  <si>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</si>
  <si>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</si>
  <si>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</si>
  <si>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</si>
  <si>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</si>
  <si>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</si>
  <si>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</si>
  <si>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</si>
  <si>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</si>
  <si>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</si>
  <si>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</si>
  <si>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</si>
  <si>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</si>
  <si>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</si>
  <si>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</si>
  <si>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</si>
  <si>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</si>
  <si>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</si>
  <si>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</si>
  <si>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</si>
  <si>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</si>
  <si>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</si>
  <si>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Жилой район территориальный округ Майская горка</t>
  </si>
  <si>
    <t>деревянные дома неблагоустр. без газоснабжения</t>
  </si>
  <si>
    <t xml:space="preserve">дерев дома неблагоустроенные </t>
  </si>
  <si>
    <t>Лот №1</t>
  </si>
  <si>
    <t xml:space="preserve">Стоимость на 1 кв. м. общей площади жилого помещения (руб./мес.)  (размер платы в месяц на 1 кв. м.) </t>
  </si>
  <si>
    <t>ул. Дружбы, 4</t>
  </si>
  <si>
    <t>ул. Дружбы, 10</t>
  </si>
  <si>
    <t>ул. Дружбы, 12</t>
  </si>
  <si>
    <t>ул. Дружбы, 14</t>
  </si>
  <si>
    <t>ул. Дружбы, 15</t>
  </si>
  <si>
    <t>ул. Дружбы, 17</t>
  </si>
  <si>
    <t>ул. Дружбы, 19</t>
  </si>
  <si>
    <t>ул. Лермонтова, 4</t>
  </si>
  <si>
    <t>ул. Лермонтова, 5</t>
  </si>
  <si>
    <t>ул. Лермонтова, 19</t>
  </si>
  <si>
    <t>ул. Лермонтова, 29</t>
  </si>
  <si>
    <t xml:space="preserve">ул. Чкалова,5, корп. 1 </t>
  </si>
  <si>
    <t>ул. Первомайская, 21</t>
  </si>
  <si>
    <t>ул. Лермонтова, 9</t>
  </si>
  <si>
    <t>ул. Лермонтова, 11</t>
  </si>
  <si>
    <t>ул. Лермонтова, 13</t>
  </si>
  <si>
    <t>ул. Федора Абрамова, 21</t>
  </si>
  <si>
    <t>ул. Калинина, 22</t>
  </si>
  <si>
    <t>ул. Дружбы, 6</t>
  </si>
  <si>
    <t>ул. Дружбы, 18</t>
  </si>
  <si>
    <t>ул. Дружбы, 21</t>
  </si>
  <si>
    <t>ул. Дружбы, 23</t>
  </si>
  <si>
    <t>ул. Дружбы, 35</t>
  </si>
  <si>
    <t>ул. Дружбы, 37</t>
  </si>
  <si>
    <t>ул. Калинина, 4</t>
  </si>
  <si>
    <t>ул. Калинина, 5</t>
  </si>
  <si>
    <t>ул. Калинина, 7</t>
  </si>
  <si>
    <t>ул. Калинина, 8</t>
  </si>
  <si>
    <t>ул. Лермонтова, 3</t>
  </si>
  <si>
    <t>ул. Лермонтова, 6</t>
  </si>
  <si>
    <t>ул. Лермонтова, 7</t>
  </si>
  <si>
    <t>ул. Лермонтова, 17</t>
  </si>
  <si>
    <t>ул. Лермонтова, 21</t>
  </si>
  <si>
    <t>ул. Лермонтова, 25</t>
  </si>
  <si>
    <t>ул. Лермонтова, 27</t>
  </si>
  <si>
    <t>ул. Машиностроителей, 4</t>
  </si>
  <si>
    <t>ул. Машиностроителей, 7</t>
  </si>
  <si>
    <t>ул. Машиностроителей, 11</t>
  </si>
  <si>
    <t>ул. Овощная, 16</t>
  </si>
  <si>
    <t>ул. Овощная, 18</t>
  </si>
  <si>
    <t>ул. Первомайская, 7, корп.3</t>
  </si>
  <si>
    <t>ул. Первомайская, 17, корп.1</t>
  </si>
  <si>
    <t>ул. Первомайская, 18</t>
  </si>
  <si>
    <t>ул. Первомайская, 19, корп.1</t>
  </si>
  <si>
    <t>ул. Первомайская, 19, корп.3</t>
  </si>
  <si>
    <t>ул. Прибрежная, 28</t>
  </si>
  <si>
    <t>ул. Прибрежная, 30</t>
  </si>
  <si>
    <t>ул. Прибрежная, 32</t>
  </si>
  <si>
    <t>ул. Прибрежная, 34</t>
  </si>
  <si>
    <t>ул. Сплавная, 3</t>
  </si>
  <si>
    <t>ул.Почтовая, 7</t>
  </si>
  <si>
    <t>ул. Республиканская, 4</t>
  </si>
  <si>
    <t>ул. Приречная, 9</t>
  </si>
  <si>
    <t>ул. Пинежская, 9</t>
  </si>
  <si>
    <t>ул. Емельяна Пугачева, 4</t>
  </si>
  <si>
    <t>ул. Емельяна Пугачева, 16</t>
  </si>
  <si>
    <t>ул. Приречная, 20</t>
  </si>
  <si>
    <t>ул. Полины Осипенко, 28</t>
  </si>
  <si>
    <t>ул. Энтузиастов, 44, корп. 2</t>
  </si>
  <si>
    <t>ул. Первомайская, 20, корп. 1</t>
  </si>
  <si>
    <t>ул. Энтузиастов, 42</t>
  </si>
  <si>
    <t>ул. Первомайская, 25, корп. 2</t>
  </si>
  <si>
    <t>ул. Машиностроителей, 10</t>
  </si>
  <si>
    <t>ул. Дружбы, 15, короп. 1</t>
  </si>
  <si>
    <t>ул. Дружбы, 17, короп. 1</t>
  </si>
  <si>
    <t>ул. Дружбы, 17, короп. 2</t>
  </si>
  <si>
    <t>ул. Сплавная, 4</t>
  </si>
  <si>
    <t>ул. Лермонтова, 23</t>
  </si>
  <si>
    <t>деревянные благоустроенные жилые дома с газоснабжением</t>
  </si>
  <si>
    <t>благоустроенные дома без газоснабжения</t>
  </si>
  <si>
    <t>без цент отопл и газоснабжения</t>
  </si>
  <si>
    <t>с цент отоплением и газоснабжением без канализации</t>
  </si>
  <si>
    <t>ул. Полины Осипенко, 26</t>
  </si>
  <si>
    <t>Приречная, 24</t>
  </si>
  <si>
    <t>Калинина, 18</t>
  </si>
  <si>
    <t>деревянные неблагоустроенные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</si>
</sst>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5" fillId="3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S8" sqref="CS8:CW8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8" width="9.25390625" style="18" customWidth="1"/>
    <col min="19" max="23" width="9.875" style="18" bestFit="1" customWidth="1"/>
    <col min="24" max="24" width="9.25390625" style="18" customWidth="1"/>
    <col min="25" max="25" width="21.00390625" style="18" customWidth="1"/>
    <col min="26" max="26" width="6.75390625" style="18" hidden="1" customWidth="1"/>
    <col min="27" max="27" width="5.75390625" style="18" customWidth="1"/>
    <col min="28" max="28" width="8.875" style="18" bestFit="1" customWidth="1"/>
    <col min="29" max="29" width="9.25390625" style="18" customWidth="1"/>
    <col min="30" max="32" width="8.875" style="18" bestFit="1" customWidth="1"/>
    <col min="33" max="33" width="21.00390625" style="18" customWidth="1"/>
    <col min="34" max="34" width="6.75390625" style="18" hidden="1" customWidth="1"/>
    <col min="35" max="35" width="5.75390625" style="18" customWidth="1"/>
    <col min="36" max="43" width="9.875" style="18" bestFit="1" customWidth="1"/>
    <col min="44" max="44" width="21.00390625" style="18" customWidth="1"/>
    <col min="45" max="45" width="6.75390625" style="18" hidden="1" customWidth="1"/>
    <col min="46" max="46" width="5.75390625" style="18" customWidth="1"/>
    <col min="47" max="84" width="9.875" style="18" bestFit="1" customWidth="1"/>
    <col min="85" max="85" width="21.00390625" style="18" customWidth="1"/>
    <col min="86" max="86" width="6.75390625" style="18" hidden="1" customWidth="1"/>
    <col min="87" max="87" width="5.75390625" style="18" customWidth="1"/>
    <col min="88" max="88" width="9.875" style="18" bestFit="1" customWidth="1"/>
    <col min="89" max="89" width="21.00390625" style="18" customWidth="1"/>
    <col min="90" max="90" width="6.75390625" style="18" hidden="1" customWidth="1"/>
    <col min="91" max="91" width="5.75390625" style="18" customWidth="1"/>
    <col min="92" max="92" width="9.875" style="18" bestFit="1" customWidth="1"/>
    <col min="93" max="93" width="21.00390625" style="18" customWidth="1"/>
    <col min="94" max="94" width="6.75390625" style="18" hidden="1" customWidth="1"/>
    <col min="95" max="95" width="5.75390625" style="18" customWidth="1"/>
    <col min="96" max="96" width="9.875" style="18" bestFit="1" customWidth="1"/>
    <col min="97" max="97" width="21.00390625" style="18" customWidth="1"/>
    <col min="98" max="98" width="6.75390625" style="18" hidden="1" customWidth="1"/>
    <col min="99" max="99" width="5.75390625" style="18" customWidth="1"/>
    <col min="100" max="101" width="9.875" style="18" bestFit="1" customWidth="1"/>
    <col min="102" max="102" width="9.125" style="1" customWidth="1"/>
    <col min="103" max="103" width="10.25390625" style="1" bestFit="1" customWidth="1"/>
    <col min="104" max="158" width="9.125" style="1" customWidth="1"/>
  </cols>
  <sheetData>
    <row r="1" spans="1:12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L1" s="38" t="s">
        <v>44</v>
      </c>
    </row>
    <row r="2" spans="1:12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L2" s="18" t="s">
        <v>45</v>
      </c>
    </row>
    <row r="3" spans="1:12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L3" s="18" t="s">
        <v>46</v>
      </c>
    </row>
    <row r="4" spans="1:9" ht="16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</row>
    <row r="5" spans="1:101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</row>
    <row r="6" spans="1:2" ht="12.75">
      <c r="A6" s="3" t="s">
        <v>54</v>
      </c>
      <c r="B6" s="3" t="s">
        <v>51</v>
      </c>
    </row>
    <row r="7" spans="1:101" ht="18" customHeight="1">
      <c r="A7" s="58" t="s">
        <v>3</v>
      </c>
      <c r="B7" s="58"/>
      <c r="C7" s="58"/>
      <c r="D7" s="58"/>
      <c r="E7" s="58"/>
      <c r="F7" s="58"/>
      <c r="G7" s="56" t="s">
        <v>28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49"/>
      <c r="CT7" s="49"/>
      <c r="CU7" s="49"/>
      <c r="CV7" s="49"/>
      <c r="CW7" s="49"/>
    </row>
    <row r="8" spans="1:158" s="51" customFormat="1" ht="35.25" customHeight="1">
      <c r="A8" s="58"/>
      <c r="B8" s="58"/>
      <c r="C8" s="58"/>
      <c r="D8" s="58"/>
      <c r="E8" s="58"/>
      <c r="F8" s="59"/>
      <c r="G8" s="52" t="s">
        <v>124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2" t="s">
        <v>43</v>
      </c>
      <c r="Z8" s="53"/>
      <c r="AA8" s="53"/>
      <c r="AB8" s="53"/>
      <c r="AC8" s="53"/>
      <c r="AD8" s="53"/>
      <c r="AE8" s="53"/>
      <c r="AF8" s="53"/>
      <c r="AG8" s="52" t="s">
        <v>52</v>
      </c>
      <c r="AH8" s="53"/>
      <c r="AI8" s="53"/>
      <c r="AJ8" s="53"/>
      <c r="AK8" s="53"/>
      <c r="AL8" s="53"/>
      <c r="AM8" s="53"/>
      <c r="AN8" s="53"/>
      <c r="AO8" s="53"/>
      <c r="AP8" s="53"/>
      <c r="AQ8" s="54"/>
      <c r="AR8" s="52" t="s">
        <v>53</v>
      </c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4"/>
      <c r="CG8" s="52" t="s">
        <v>125</v>
      </c>
      <c r="CH8" s="53"/>
      <c r="CI8" s="53"/>
      <c r="CJ8" s="54"/>
      <c r="CK8" s="52" t="s">
        <v>126</v>
      </c>
      <c r="CL8" s="53"/>
      <c r="CM8" s="53"/>
      <c r="CN8" s="54"/>
      <c r="CO8" s="52" t="s">
        <v>127</v>
      </c>
      <c r="CP8" s="53"/>
      <c r="CQ8" s="53"/>
      <c r="CR8" s="54"/>
      <c r="CS8" s="69" t="s">
        <v>131</v>
      </c>
      <c r="CT8" s="69"/>
      <c r="CU8" s="69"/>
      <c r="CV8" s="69"/>
      <c r="CW8" s="69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</row>
    <row r="9" spans="1:101" s="5" customFormat="1" ht="45">
      <c r="A9" s="58"/>
      <c r="B9" s="58"/>
      <c r="C9" s="58"/>
      <c r="D9" s="58"/>
      <c r="E9" s="58"/>
      <c r="F9" s="58"/>
      <c r="G9" s="35" t="s">
        <v>4</v>
      </c>
      <c r="H9" s="36" t="s">
        <v>5</v>
      </c>
      <c r="I9" s="36" t="s">
        <v>6</v>
      </c>
      <c r="J9" s="36" t="s">
        <v>56</v>
      </c>
      <c r="K9" s="36" t="s">
        <v>58</v>
      </c>
      <c r="L9" s="36" t="s">
        <v>59</v>
      </c>
      <c r="M9" s="36" t="s">
        <v>61</v>
      </c>
      <c r="N9" s="36" t="s">
        <v>62</v>
      </c>
      <c r="O9" s="36" t="s">
        <v>63</v>
      </c>
      <c r="P9" s="36" t="s">
        <v>64</v>
      </c>
      <c r="Q9" s="36" t="s">
        <v>65</v>
      </c>
      <c r="R9" s="36" t="s">
        <v>66</v>
      </c>
      <c r="S9" s="36" t="s">
        <v>60</v>
      </c>
      <c r="T9" s="36" t="s">
        <v>119</v>
      </c>
      <c r="U9" s="36" t="s">
        <v>120</v>
      </c>
      <c r="V9" s="36" t="s">
        <v>121</v>
      </c>
      <c r="W9" s="36" t="s">
        <v>122</v>
      </c>
      <c r="X9" s="36" t="s">
        <v>67</v>
      </c>
      <c r="Y9" s="35" t="s">
        <v>4</v>
      </c>
      <c r="Z9" s="36" t="s">
        <v>5</v>
      </c>
      <c r="AA9" s="36" t="s">
        <v>6</v>
      </c>
      <c r="AB9" s="36" t="s">
        <v>68</v>
      </c>
      <c r="AC9" s="36" t="s">
        <v>72</v>
      </c>
      <c r="AD9" s="36" t="s">
        <v>69</v>
      </c>
      <c r="AE9" s="36" t="s">
        <v>70</v>
      </c>
      <c r="AF9" s="36" t="s">
        <v>71</v>
      </c>
      <c r="AG9" s="35" t="s">
        <v>4</v>
      </c>
      <c r="AH9" s="36" t="s">
        <v>5</v>
      </c>
      <c r="AI9" s="36" t="s">
        <v>6</v>
      </c>
      <c r="AJ9" s="36" t="s">
        <v>108</v>
      </c>
      <c r="AK9" s="36" t="s">
        <v>109</v>
      </c>
      <c r="AL9" s="36" t="s">
        <v>110</v>
      </c>
      <c r="AM9" s="36" t="s">
        <v>111</v>
      </c>
      <c r="AN9" s="36" t="s">
        <v>112</v>
      </c>
      <c r="AO9" s="36" t="s">
        <v>128</v>
      </c>
      <c r="AP9" s="36" t="s">
        <v>113</v>
      </c>
      <c r="AQ9" s="36" t="s">
        <v>114</v>
      </c>
      <c r="AR9" s="35" t="s">
        <v>4</v>
      </c>
      <c r="AS9" s="36" t="s">
        <v>5</v>
      </c>
      <c r="AT9" s="36" t="s">
        <v>6</v>
      </c>
      <c r="AU9" s="36" t="s">
        <v>73</v>
      </c>
      <c r="AV9" s="36" t="s">
        <v>74</v>
      </c>
      <c r="AW9" s="36" t="s">
        <v>57</v>
      </c>
      <c r="AX9" s="36" t="s">
        <v>75</v>
      </c>
      <c r="AY9" s="36" t="s">
        <v>76</v>
      </c>
      <c r="AZ9" s="36" t="s">
        <v>77</v>
      </c>
      <c r="BA9" s="36" t="s">
        <v>78</v>
      </c>
      <c r="BB9" s="36" t="s">
        <v>79</v>
      </c>
      <c r="BC9" s="36" t="s">
        <v>80</v>
      </c>
      <c r="BD9" s="36" t="s">
        <v>81</v>
      </c>
      <c r="BE9" s="36" t="s">
        <v>82</v>
      </c>
      <c r="BF9" s="36" t="s">
        <v>83</v>
      </c>
      <c r="BG9" s="36" t="s">
        <v>84</v>
      </c>
      <c r="BH9" s="36" t="s">
        <v>85</v>
      </c>
      <c r="BI9" s="36" t="s">
        <v>86</v>
      </c>
      <c r="BJ9" s="36" t="s">
        <v>87</v>
      </c>
      <c r="BK9" s="36" t="s">
        <v>88</v>
      </c>
      <c r="BL9" s="36" t="s">
        <v>89</v>
      </c>
      <c r="BM9" s="36" t="s">
        <v>90</v>
      </c>
      <c r="BN9" s="36" t="s">
        <v>91</v>
      </c>
      <c r="BO9" s="36" t="s">
        <v>92</v>
      </c>
      <c r="BP9" s="36" t="s">
        <v>93</v>
      </c>
      <c r="BQ9" s="36" t="s">
        <v>94</v>
      </c>
      <c r="BR9" s="36" t="s">
        <v>95</v>
      </c>
      <c r="BS9" s="36" t="s">
        <v>96</v>
      </c>
      <c r="BT9" s="36" t="s">
        <v>97</v>
      </c>
      <c r="BU9" s="36" t="s">
        <v>98</v>
      </c>
      <c r="BV9" s="36" t="s">
        <v>99</v>
      </c>
      <c r="BW9" s="36" t="s">
        <v>100</v>
      </c>
      <c r="BX9" s="36" t="s">
        <v>101</v>
      </c>
      <c r="BY9" s="36" t="s">
        <v>102</v>
      </c>
      <c r="BZ9" s="36" t="s">
        <v>103</v>
      </c>
      <c r="CA9" s="36" t="s">
        <v>104</v>
      </c>
      <c r="CB9" s="36" t="s">
        <v>105</v>
      </c>
      <c r="CC9" s="36" t="s">
        <v>106</v>
      </c>
      <c r="CD9" s="36" t="s">
        <v>107</v>
      </c>
      <c r="CE9" s="36" t="s">
        <v>115</v>
      </c>
      <c r="CF9" s="36" t="s">
        <v>116</v>
      </c>
      <c r="CG9" s="35" t="s">
        <v>4</v>
      </c>
      <c r="CH9" s="36" t="s">
        <v>5</v>
      </c>
      <c r="CI9" s="36" t="s">
        <v>6</v>
      </c>
      <c r="CJ9" s="36" t="s">
        <v>123</v>
      </c>
      <c r="CK9" s="35" t="s">
        <v>4</v>
      </c>
      <c r="CL9" s="36" t="s">
        <v>5</v>
      </c>
      <c r="CM9" s="36" t="s">
        <v>6</v>
      </c>
      <c r="CN9" s="36" t="s">
        <v>117</v>
      </c>
      <c r="CO9" s="35" t="s">
        <v>4</v>
      </c>
      <c r="CP9" s="36" t="s">
        <v>5</v>
      </c>
      <c r="CQ9" s="36" t="s">
        <v>6</v>
      </c>
      <c r="CR9" s="36" t="s">
        <v>118</v>
      </c>
      <c r="CS9" s="35" t="s">
        <v>4</v>
      </c>
      <c r="CT9" s="36" t="s">
        <v>5</v>
      </c>
      <c r="CU9" s="36" t="s">
        <v>6</v>
      </c>
      <c r="CV9" s="48" t="s">
        <v>129</v>
      </c>
      <c r="CW9" s="48" t="s">
        <v>130</v>
      </c>
    </row>
    <row r="10" spans="1:101" ht="12.75">
      <c r="A10" s="60" t="s">
        <v>7</v>
      </c>
      <c r="B10" s="60"/>
      <c r="C10" s="60"/>
      <c r="D10" s="60"/>
      <c r="E10" s="60"/>
      <c r="F10" s="60"/>
      <c r="G10" s="7"/>
      <c r="H10" s="8">
        <f>SUM(H11:H14)</f>
        <v>0</v>
      </c>
      <c r="I10" s="39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 aca="true" t="shared" si="0" ref="M10:R10">SUM(M11:M14)</f>
        <v>0</v>
      </c>
      <c r="N10" s="21">
        <f t="shared" si="0"/>
        <v>0</v>
      </c>
      <c r="O10" s="21">
        <f>SUM(O11:O14)</f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2"/>
      <c r="AH10" s="20">
        <f aca="true" t="shared" si="3" ref="AH10:AQ10">SUM(AH11:AH14)</f>
        <v>0</v>
      </c>
      <c r="AI10" s="39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2"/>
      <c r="AS10" s="20">
        <f aca="true" t="shared" si="4" ref="AS10:AX10">SUM(AS11:AS14)</f>
        <v>0</v>
      </c>
      <c r="AT10" s="39">
        <f t="shared" si="4"/>
        <v>0</v>
      </c>
      <c r="AU10" s="21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aca="true" t="shared" si="5" ref="AY10:BD10">SUM(AY11:AY14)</f>
        <v>0</v>
      </c>
      <c r="AZ10" s="21">
        <f t="shared" si="5"/>
        <v>0</v>
      </c>
      <c r="BA10" s="21">
        <f t="shared" si="5"/>
        <v>0</v>
      </c>
      <c r="BB10" s="21">
        <f t="shared" si="5"/>
        <v>0</v>
      </c>
      <c r="BC10" s="21">
        <f t="shared" si="5"/>
        <v>0</v>
      </c>
      <c r="BD10" s="21">
        <f t="shared" si="5"/>
        <v>0</v>
      </c>
      <c r="BE10" s="21">
        <f>SUM(BE11:BE14)</f>
        <v>0</v>
      </c>
      <c r="BF10" s="21">
        <f>SUM(BF11:BF14)</f>
        <v>0</v>
      </c>
      <c r="BG10" s="21">
        <f aca="true" t="shared" si="6" ref="BG10:BL10">SUM(BG11:BG14)</f>
        <v>0</v>
      </c>
      <c r="BH10" s="21">
        <f t="shared" si="6"/>
        <v>0</v>
      </c>
      <c r="BI10" s="21">
        <f t="shared" si="6"/>
        <v>0</v>
      </c>
      <c r="BJ10" s="21">
        <f t="shared" si="6"/>
        <v>0</v>
      </c>
      <c r="BK10" s="21">
        <f t="shared" si="6"/>
        <v>0</v>
      </c>
      <c r="BL10" s="21">
        <f t="shared" si="6"/>
        <v>0</v>
      </c>
      <c r="BM10" s="21">
        <f aca="true" t="shared" si="7" ref="BM10:CF10">SUM(BM11:BM14)</f>
        <v>0</v>
      </c>
      <c r="BN10" s="21">
        <f t="shared" si="7"/>
        <v>0</v>
      </c>
      <c r="BO10" s="21">
        <f t="shared" si="7"/>
        <v>0</v>
      </c>
      <c r="BP10" s="21">
        <f t="shared" si="7"/>
        <v>0</v>
      </c>
      <c r="BQ10" s="21">
        <f t="shared" si="7"/>
        <v>0</v>
      </c>
      <c r="BR10" s="21">
        <f t="shared" si="7"/>
        <v>0</v>
      </c>
      <c r="BS10" s="21">
        <f t="shared" si="7"/>
        <v>0</v>
      </c>
      <c r="BT10" s="21">
        <f t="shared" si="7"/>
        <v>0</v>
      </c>
      <c r="BU10" s="21">
        <f t="shared" si="7"/>
        <v>0</v>
      </c>
      <c r="BV10" s="21">
        <f t="shared" si="7"/>
        <v>0</v>
      </c>
      <c r="BW10" s="21">
        <f t="shared" si="7"/>
        <v>0</v>
      </c>
      <c r="BX10" s="21">
        <f t="shared" si="7"/>
        <v>0</v>
      </c>
      <c r="BY10" s="21">
        <f t="shared" si="7"/>
        <v>0</v>
      </c>
      <c r="BZ10" s="21">
        <f t="shared" si="7"/>
        <v>0</v>
      </c>
      <c r="CA10" s="21">
        <f t="shared" si="7"/>
        <v>0</v>
      </c>
      <c r="CB10" s="21">
        <f t="shared" si="7"/>
        <v>0</v>
      </c>
      <c r="CC10" s="21">
        <f t="shared" si="7"/>
        <v>0</v>
      </c>
      <c r="CD10" s="21">
        <f t="shared" si="7"/>
        <v>0</v>
      </c>
      <c r="CE10" s="21">
        <f t="shared" si="7"/>
        <v>0</v>
      </c>
      <c r="CF10" s="21">
        <f t="shared" si="7"/>
        <v>0</v>
      </c>
      <c r="CG10" s="22"/>
      <c r="CH10" s="20">
        <f>SUM(CH11:CH14)</f>
        <v>0</v>
      </c>
      <c r="CI10" s="39">
        <f>SUM(CI11:CI14)</f>
        <v>0</v>
      </c>
      <c r="CJ10" s="21">
        <f>SUM(CJ11:CJ14)</f>
        <v>0</v>
      </c>
      <c r="CK10" s="22"/>
      <c r="CL10" s="20">
        <f>SUM(CL11:CL14)</f>
        <v>0</v>
      </c>
      <c r="CM10" s="44">
        <f>SUM(CM11:CM14)</f>
        <v>0</v>
      </c>
      <c r="CN10" s="21">
        <f>SUM(CN11:CN14)</f>
        <v>0</v>
      </c>
      <c r="CO10" s="22"/>
      <c r="CP10" s="20">
        <f>SUM(CP11:CP14)</f>
        <v>0</v>
      </c>
      <c r="CQ10" s="39">
        <f>SUM(CQ11:CQ14)</f>
        <v>0</v>
      </c>
      <c r="CR10" s="21">
        <f>SUM(CR11:CR14)</f>
        <v>0</v>
      </c>
      <c r="CS10" s="22"/>
      <c r="CT10" s="20">
        <f>SUM(CT11:CT14)</f>
        <v>0</v>
      </c>
      <c r="CU10" s="20">
        <v>0</v>
      </c>
      <c r="CV10" s="21">
        <f>SUM(CV11:CV14)</f>
        <v>0</v>
      </c>
      <c r="CW10" s="21">
        <f>SUM(CW11:CW14)</f>
        <v>0</v>
      </c>
    </row>
    <row r="11" spans="1:101" ht="12.75">
      <c r="A11" s="55" t="s">
        <v>8</v>
      </c>
      <c r="B11" s="55"/>
      <c r="C11" s="55"/>
      <c r="D11" s="55"/>
      <c r="E11" s="55"/>
      <c r="F11" s="55"/>
      <c r="G11" s="9" t="s">
        <v>9</v>
      </c>
      <c r="H11" s="10">
        <v>0</v>
      </c>
      <c r="I11" s="12">
        <v>0</v>
      </c>
      <c r="J11" s="24">
        <f aca="true" t="shared" si="8" ref="J11:X11">$H$40*$H$11/100*12*J39</f>
        <v>0</v>
      </c>
      <c r="K11" s="24">
        <f t="shared" si="8"/>
        <v>0</v>
      </c>
      <c r="L11" s="24">
        <f t="shared" si="8"/>
        <v>0</v>
      </c>
      <c r="M11" s="24">
        <f t="shared" si="8"/>
        <v>0</v>
      </c>
      <c r="N11" s="24">
        <f t="shared" si="8"/>
        <v>0</v>
      </c>
      <c r="O11" s="24">
        <f t="shared" si="8"/>
        <v>0</v>
      </c>
      <c r="P11" s="24">
        <f t="shared" si="8"/>
        <v>0</v>
      </c>
      <c r="Q11" s="24">
        <f t="shared" si="8"/>
        <v>0</v>
      </c>
      <c r="R11" s="24">
        <f t="shared" si="8"/>
        <v>0</v>
      </c>
      <c r="S11" s="24">
        <f t="shared" si="8"/>
        <v>0</v>
      </c>
      <c r="T11" s="24">
        <f t="shared" si="8"/>
        <v>0</v>
      </c>
      <c r="U11" s="24">
        <f t="shared" si="8"/>
        <v>0</v>
      </c>
      <c r="V11" s="24">
        <f t="shared" si="8"/>
        <v>0</v>
      </c>
      <c r="W11" s="24">
        <f t="shared" si="8"/>
        <v>0</v>
      </c>
      <c r="X11" s="24">
        <f t="shared" si="8"/>
        <v>0</v>
      </c>
      <c r="Y11" s="25" t="s">
        <v>9</v>
      </c>
      <c r="Z11" s="23">
        <v>0</v>
      </c>
      <c r="AA11" s="45"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24">
        <f>$H$40*$H$11/100*12*AE39</f>
        <v>0</v>
      </c>
      <c r="AF11" s="24">
        <f>$H$40*$H$11/100*12*AF39</f>
        <v>0</v>
      </c>
      <c r="AG11" s="25" t="s">
        <v>9</v>
      </c>
      <c r="AH11" s="23">
        <v>0</v>
      </c>
      <c r="AI11" s="12">
        <v>0</v>
      </c>
      <c r="AJ11" s="24">
        <f aca="true" t="shared" si="9" ref="AJ11:AQ11">$H$40*$H$11/100*12*AJ39</f>
        <v>0</v>
      </c>
      <c r="AK11" s="24">
        <f t="shared" si="9"/>
        <v>0</v>
      </c>
      <c r="AL11" s="24">
        <f t="shared" si="9"/>
        <v>0</v>
      </c>
      <c r="AM11" s="24">
        <f t="shared" si="9"/>
        <v>0</v>
      </c>
      <c r="AN11" s="24">
        <f t="shared" si="9"/>
        <v>0</v>
      </c>
      <c r="AO11" s="24">
        <f t="shared" si="9"/>
        <v>0</v>
      </c>
      <c r="AP11" s="24">
        <f t="shared" si="9"/>
        <v>0</v>
      </c>
      <c r="AQ11" s="24">
        <f t="shared" si="9"/>
        <v>0</v>
      </c>
      <c r="AR11" s="25" t="s">
        <v>9</v>
      </c>
      <c r="AS11" s="23">
        <v>0</v>
      </c>
      <c r="AT11" s="12">
        <v>0</v>
      </c>
      <c r="AU11" s="24">
        <f aca="true" t="shared" si="10" ref="AU11:CF11">$H$40*$H$11/100*12*AU39</f>
        <v>0</v>
      </c>
      <c r="AV11" s="24">
        <f t="shared" si="10"/>
        <v>0</v>
      </c>
      <c r="AW11" s="24">
        <f t="shared" si="10"/>
        <v>0</v>
      </c>
      <c r="AX11" s="24">
        <f t="shared" si="10"/>
        <v>0</v>
      </c>
      <c r="AY11" s="24">
        <f t="shared" si="10"/>
        <v>0</v>
      </c>
      <c r="AZ11" s="24">
        <f t="shared" si="10"/>
        <v>0</v>
      </c>
      <c r="BA11" s="24">
        <f t="shared" si="10"/>
        <v>0</v>
      </c>
      <c r="BB11" s="24">
        <f t="shared" si="10"/>
        <v>0</v>
      </c>
      <c r="BC11" s="24">
        <f t="shared" si="10"/>
        <v>0</v>
      </c>
      <c r="BD11" s="24">
        <f t="shared" si="10"/>
        <v>0</v>
      </c>
      <c r="BE11" s="24">
        <f t="shared" si="10"/>
        <v>0</v>
      </c>
      <c r="BF11" s="24">
        <f t="shared" si="10"/>
        <v>0</v>
      </c>
      <c r="BG11" s="24">
        <f t="shared" si="10"/>
        <v>0</v>
      </c>
      <c r="BH11" s="24">
        <f t="shared" si="10"/>
        <v>0</v>
      </c>
      <c r="BI11" s="24">
        <f t="shared" si="10"/>
        <v>0</v>
      </c>
      <c r="BJ11" s="24">
        <f t="shared" si="10"/>
        <v>0</v>
      </c>
      <c r="BK11" s="24">
        <f t="shared" si="10"/>
        <v>0</v>
      </c>
      <c r="BL11" s="24">
        <f t="shared" si="10"/>
        <v>0</v>
      </c>
      <c r="BM11" s="24">
        <f t="shared" si="10"/>
        <v>0</v>
      </c>
      <c r="BN11" s="24">
        <f t="shared" si="10"/>
        <v>0</v>
      </c>
      <c r="BO11" s="24">
        <f t="shared" si="10"/>
        <v>0</v>
      </c>
      <c r="BP11" s="24">
        <f t="shared" si="10"/>
        <v>0</v>
      </c>
      <c r="BQ11" s="24">
        <f t="shared" si="10"/>
        <v>0</v>
      </c>
      <c r="BR11" s="24">
        <f t="shared" si="10"/>
        <v>0</v>
      </c>
      <c r="BS11" s="24">
        <f t="shared" si="10"/>
        <v>0</v>
      </c>
      <c r="BT11" s="24">
        <f t="shared" si="10"/>
        <v>0</v>
      </c>
      <c r="BU11" s="24">
        <f t="shared" si="10"/>
        <v>0</v>
      </c>
      <c r="BV11" s="24">
        <f t="shared" si="10"/>
        <v>0</v>
      </c>
      <c r="BW11" s="24">
        <f t="shared" si="10"/>
        <v>0</v>
      </c>
      <c r="BX11" s="24">
        <f t="shared" si="10"/>
        <v>0</v>
      </c>
      <c r="BY11" s="24">
        <f t="shared" si="10"/>
        <v>0</v>
      </c>
      <c r="BZ11" s="24">
        <f t="shared" si="10"/>
        <v>0</v>
      </c>
      <c r="CA11" s="24">
        <f t="shared" si="10"/>
        <v>0</v>
      </c>
      <c r="CB11" s="24">
        <f t="shared" si="10"/>
        <v>0</v>
      </c>
      <c r="CC11" s="24">
        <f t="shared" si="10"/>
        <v>0</v>
      </c>
      <c r="CD11" s="24">
        <f t="shared" si="10"/>
        <v>0</v>
      </c>
      <c r="CE11" s="24">
        <f t="shared" si="10"/>
        <v>0</v>
      </c>
      <c r="CF11" s="24">
        <f t="shared" si="10"/>
        <v>0</v>
      </c>
      <c r="CG11" s="25" t="s">
        <v>9</v>
      </c>
      <c r="CH11" s="23">
        <v>0</v>
      </c>
      <c r="CI11" s="12">
        <v>0</v>
      </c>
      <c r="CJ11" s="24">
        <f>$H$40*$H$11/100*12*CJ39</f>
        <v>0</v>
      </c>
      <c r="CK11" s="25" t="s">
        <v>9</v>
      </c>
      <c r="CL11" s="23">
        <v>0</v>
      </c>
      <c r="CM11" s="45">
        <v>0</v>
      </c>
      <c r="CN11" s="24">
        <f>$H$40*$H$11/100*12*CN39</f>
        <v>0</v>
      </c>
      <c r="CO11" s="25" t="s">
        <v>9</v>
      </c>
      <c r="CP11" s="23">
        <v>0</v>
      </c>
      <c r="CQ11" s="12">
        <v>0</v>
      </c>
      <c r="CR11" s="24">
        <f>$H$40*$H$11/100*12*CR39</f>
        <v>0</v>
      </c>
      <c r="CS11" s="25" t="s">
        <v>9</v>
      </c>
      <c r="CT11" s="23">
        <v>0</v>
      </c>
      <c r="CU11" s="50">
        <v>0</v>
      </c>
      <c r="CV11" s="24">
        <f>$H$40*$H$11/100*12*CV39</f>
        <v>0</v>
      </c>
      <c r="CW11" s="24">
        <f>$H$40*$H$11/100*12*CW39</f>
        <v>0</v>
      </c>
    </row>
    <row r="12" spans="1:101" ht="12.75">
      <c r="A12" s="55" t="s">
        <v>10</v>
      </c>
      <c r="B12" s="55"/>
      <c r="C12" s="55"/>
      <c r="D12" s="55"/>
      <c r="E12" s="55"/>
      <c r="F12" s="55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5" t="s">
        <v>9</v>
      </c>
      <c r="AH12" s="23">
        <v>0</v>
      </c>
      <c r="AI12" s="12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 t="s">
        <v>9</v>
      </c>
      <c r="AS12" s="23">
        <v>0</v>
      </c>
      <c r="AT12" s="12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5" t="s">
        <v>9</v>
      </c>
      <c r="CH12" s="23">
        <v>0</v>
      </c>
      <c r="CI12" s="12">
        <v>0</v>
      </c>
      <c r="CJ12" s="24">
        <v>0</v>
      </c>
      <c r="CK12" s="25" t="s">
        <v>9</v>
      </c>
      <c r="CL12" s="23">
        <v>0</v>
      </c>
      <c r="CM12" s="45">
        <v>0</v>
      </c>
      <c r="CN12" s="24">
        <v>0</v>
      </c>
      <c r="CO12" s="25" t="s">
        <v>9</v>
      </c>
      <c r="CP12" s="23">
        <v>0</v>
      </c>
      <c r="CQ12" s="12">
        <v>0</v>
      </c>
      <c r="CR12" s="24">
        <v>0</v>
      </c>
      <c r="CS12" s="25" t="s">
        <v>9</v>
      </c>
      <c r="CT12" s="23">
        <v>0</v>
      </c>
      <c r="CU12" s="50">
        <v>0</v>
      </c>
      <c r="CV12" s="24">
        <v>0</v>
      </c>
      <c r="CW12" s="24">
        <v>0</v>
      </c>
    </row>
    <row r="13" spans="1:101" ht="12.75">
      <c r="A13" s="55" t="s">
        <v>11</v>
      </c>
      <c r="B13" s="55"/>
      <c r="C13" s="55"/>
      <c r="D13" s="55"/>
      <c r="E13" s="55"/>
      <c r="F13" s="55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5" t="s">
        <v>9</v>
      </c>
      <c r="AH13" s="23">
        <v>0</v>
      </c>
      <c r="AI13" s="12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5" t="s">
        <v>9</v>
      </c>
      <c r="AS13" s="23">
        <v>0</v>
      </c>
      <c r="AT13" s="12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5" t="s">
        <v>9</v>
      </c>
      <c r="CH13" s="23">
        <v>0</v>
      </c>
      <c r="CI13" s="12">
        <v>0</v>
      </c>
      <c r="CJ13" s="24">
        <v>0</v>
      </c>
      <c r="CK13" s="25" t="s">
        <v>9</v>
      </c>
      <c r="CL13" s="23">
        <v>0</v>
      </c>
      <c r="CM13" s="45">
        <v>0</v>
      </c>
      <c r="CN13" s="24">
        <v>0</v>
      </c>
      <c r="CO13" s="25" t="s">
        <v>9</v>
      </c>
      <c r="CP13" s="23">
        <v>0</v>
      </c>
      <c r="CQ13" s="12">
        <v>0</v>
      </c>
      <c r="CR13" s="24">
        <v>0</v>
      </c>
      <c r="CS13" s="25" t="s">
        <v>9</v>
      </c>
      <c r="CT13" s="23">
        <v>0</v>
      </c>
      <c r="CU13" s="50">
        <v>0</v>
      </c>
      <c r="CV13" s="24">
        <v>0</v>
      </c>
      <c r="CW13" s="24">
        <v>0</v>
      </c>
    </row>
    <row r="14" spans="1:101" ht="12.75">
      <c r="A14" s="55" t="s">
        <v>12</v>
      </c>
      <c r="B14" s="55"/>
      <c r="C14" s="55"/>
      <c r="D14" s="55"/>
      <c r="E14" s="55"/>
      <c r="F14" s="55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5" t="s">
        <v>13</v>
      </c>
      <c r="AH14" s="23">
        <v>0</v>
      </c>
      <c r="AI14" s="12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5" t="s">
        <v>13</v>
      </c>
      <c r="AS14" s="23">
        <v>0</v>
      </c>
      <c r="AT14" s="12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5" t="s">
        <v>13</v>
      </c>
      <c r="CH14" s="23">
        <v>0</v>
      </c>
      <c r="CI14" s="12">
        <v>0</v>
      </c>
      <c r="CJ14" s="24">
        <v>0</v>
      </c>
      <c r="CK14" s="25" t="s">
        <v>13</v>
      </c>
      <c r="CL14" s="23">
        <v>0</v>
      </c>
      <c r="CM14" s="45">
        <v>0</v>
      </c>
      <c r="CN14" s="24">
        <v>0</v>
      </c>
      <c r="CO14" s="25" t="s">
        <v>13</v>
      </c>
      <c r="CP14" s="23">
        <v>0</v>
      </c>
      <c r="CQ14" s="12">
        <v>0</v>
      </c>
      <c r="CR14" s="24">
        <v>0</v>
      </c>
      <c r="CS14" s="25" t="s">
        <v>13</v>
      </c>
      <c r="CT14" s="23">
        <v>0</v>
      </c>
      <c r="CU14" s="50">
        <v>0</v>
      </c>
      <c r="CV14" s="24">
        <v>0</v>
      </c>
      <c r="CW14" s="24">
        <v>0</v>
      </c>
    </row>
    <row r="15" spans="1:101" ht="23.25" customHeight="1">
      <c r="A15" s="62" t="s">
        <v>14</v>
      </c>
      <c r="B15" s="62"/>
      <c r="C15" s="62"/>
      <c r="D15" s="62"/>
      <c r="E15" s="62"/>
      <c r="F15" s="62"/>
      <c r="G15" s="11"/>
      <c r="H15" s="8">
        <f>SUM(H16:H21)</f>
        <v>51.41294050776808</v>
      </c>
      <c r="I15" s="39">
        <f aca="true" t="shared" si="11" ref="I15:X15">SUM(I16:I23)</f>
        <v>5.050000000000001</v>
      </c>
      <c r="J15" s="21">
        <f t="shared" si="11"/>
        <v>45940.86000000001</v>
      </c>
      <c r="K15" s="21">
        <f t="shared" si="11"/>
        <v>28100.22</v>
      </c>
      <c r="L15" s="21">
        <f t="shared" si="11"/>
        <v>40868.64</v>
      </c>
      <c r="M15" s="21">
        <f t="shared" si="11"/>
        <v>32717.94</v>
      </c>
      <c r="N15" s="21">
        <f t="shared" si="11"/>
        <v>33978.420000000006</v>
      </c>
      <c r="O15" s="21">
        <f t="shared" si="11"/>
        <v>32996.7</v>
      </c>
      <c r="P15" s="21">
        <f t="shared" si="11"/>
        <v>33099.72000000001</v>
      </c>
      <c r="Q15" s="21">
        <f t="shared" si="11"/>
        <v>25827.72</v>
      </c>
      <c r="R15" s="21">
        <f t="shared" si="11"/>
        <v>45334.86000000001</v>
      </c>
      <c r="S15" s="20">
        <f>SUM(S16:S23)</f>
        <v>31481.7</v>
      </c>
      <c r="T15" s="20">
        <f>SUM(T16:T23)</f>
        <v>31639.260000000002</v>
      </c>
      <c r="U15" s="20">
        <f>SUM(U16:U23)</f>
        <v>31469.58</v>
      </c>
      <c r="V15" s="20">
        <f>SUM(V16:V23)</f>
        <v>30978.720000000005</v>
      </c>
      <c r="W15" s="20">
        <f>SUM(W16:W23)</f>
        <v>43941.06</v>
      </c>
      <c r="X15" s="21">
        <f t="shared" si="11"/>
        <v>32742.179999999997</v>
      </c>
      <c r="Y15" s="26"/>
      <c r="Z15" s="20">
        <f>SUM(Z16:Z21)</f>
        <v>51.41294050776808</v>
      </c>
      <c r="AA15" s="44">
        <f aca="true" t="shared" si="12" ref="AA15:AF15">SUM(AA16:AA23)</f>
        <v>5.050000000000001</v>
      </c>
      <c r="AB15" s="21">
        <f t="shared" si="12"/>
        <v>43638.06</v>
      </c>
      <c r="AC15" s="20">
        <f t="shared" si="12"/>
        <v>44292.54000000001</v>
      </c>
      <c r="AD15" s="21">
        <f t="shared" si="12"/>
        <v>27100.32</v>
      </c>
      <c r="AE15" s="21">
        <f t="shared" si="12"/>
        <v>28700.160000000003</v>
      </c>
      <c r="AF15" s="21">
        <f t="shared" si="12"/>
        <v>29172.84</v>
      </c>
      <c r="AG15" s="26"/>
      <c r="AH15" s="20">
        <f>SUM(AH16:AH21)</f>
        <v>51.41294050776808</v>
      </c>
      <c r="AI15" s="39">
        <f aca="true" t="shared" si="13" ref="AI15:AQ15">SUM(AI16:AI23)</f>
        <v>8.770000000000001</v>
      </c>
      <c r="AJ15" s="20">
        <f t="shared" si="13"/>
        <v>17406.696000000004</v>
      </c>
      <c r="AK15" s="20">
        <f t="shared" si="13"/>
        <v>8545.488000000001</v>
      </c>
      <c r="AL15" s="20">
        <f t="shared" si="13"/>
        <v>42495.912000000004</v>
      </c>
      <c r="AM15" s="20">
        <f t="shared" si="13"/>
        <v>34823.916</v>
      </c>
      <c r="AN15" s="20">
        <f t="shared" si="13"/>
        <v>34760.772</v>
      </c>
      <c r="AO15" s="20">
        <f t="shared" si="13"/>
        <v>42937.920000000006</v>
      </c>
      <c r="AP15" s="20">
        <f t="shared" si="13"/>
        <v>44148.18</v>
      </c>
      <c r="AQ15" s="20">
        <f t="shared" si="13"/>
        <v>35613.216</v>
      </c>
      <c r="AR15" s="26"/>
      <c r="AS15" s="20">
        <f>SUM(AS16:AS21)</f>
        <v>51.41294050776808</v>
      </c>
      <c r="AT15" s="39">
        <f aca="true" t="shared" si="14" ref="AT15:BF15">SUM(AT16:AT23)</f>
        <v>8.770000000000001</v>
      </c>
      <c r="AU15" s="20">
        <f t="shared" si="14"/>
        <v>76404.24</v>
      </c>
      <c r="AV15" s="20">
        <f t="shared" si="14"/>
        <v>76677.864</v>
      </c>
      <c r="AW15" s="20">
        <f t="shared" si="14"/>
        <v>73636.42800000001</v>
      </c>
      <c r="AX15" s="20">
        <f t="shared" si="14"/>
        <v>52314.804000000004</v>
      </c>
      <c r="AY15" s="20">
        <f t="shared" si="14"/>
        <v>53935.5</v>
      </c>
      <c r="AZ15" s="20">
        <f t="shared" si="14"/>
        <v>55187.856</v>
      </c>
      <c r="BA15" s="20">
        <f t="shared" si="14"/>
        <v>49178.652</v>
      </c>
      <c r="BB15" s="20">
        <f t="shared" si="14"/>
        <v>62396.796</v>
      </c>
      <c r="BC15" s="20">
        <f t="shared" si="14"/>
        <v>49568.04</v>
      </c>
      <c r="BD15" s="20">
        <f t="shared" si="14"/>
        <v>49431.227999999996</v>
      </c>
      <c r="BE15" s="20">
        <f t="shared" si="14"/>
        <v>49715.376000000004</v>
      </c>
      <c r="BF15" s="20">
        <f t="shared" si="14"/>
        <v>49778.520000000004</v>
      </c>
      <c r="BG15" s="20">
        <f aca="true" t="shared" si="15" ref="BG15:BL15">SUM(BG16:BG23)</f>
        <v>55124.71199999999</v>
      </c>
      <c r="BH15" s="20">
        <f t="shared" si="15"/>
        <v>56387.59199999999</v>
      </c>
      <c r="BI15" s="20">
        <f t="shared" si="15"/>
        <v>54577.46400000001</v>
      </c>
      <c r="BJ15" s="20">
        <f t="shared" si="15"/>
        <v>47905.248</v>
      </c>
      <c r="BK15" s="20">
        <f t="shared" si="15"/>
        <v>61228.63199999999</v>
      </c>
      <c r="BL15" s="20">
        <f t="shared" si="15"/>
        <v>63512.34000000001</v>
      </c>
      <c r="BM15" s="20">
        <f aca="true" t="shared" si="16" ref="BM15:CF15">SUM(BM16:BM23)</f>
        <v>60944.48400000001</v>
      </c>
      <c r="BN15" s="20">
        <f t="shared" si="16"/>
        <v>64701.551999999996</v>
      </c>
      <c r="BO15" s="20">
        <f t="shared" si="16"/>
        <v>56345.496</v>
      </c>
      <c r="BP15" s="20">
        <f t="shared" si="16"/>
        <v>75109.78800000002</v>
      </c>
      <c r="BQ15" s="20">
        <f t="shared" si="16"/>
        <v>42874.776</v>
      </c>
      <c r="BR15" s="20">
        <f t="shared" si="16"/>
        <v>43043.16</v>
      </c>
      <c r="BS15" s="20">
        <f t="shared" si="16"/>
        <v>53977.596</v>
      </c>
      <c r="BT15" s="20">
        <f t="shared" si="16"/>
        <v>75362.364</v>
      </c>
      <c r="BU15" s="20">
        <f t="shared" si="16"/>
        <v>45126.912000000004</v>
      </c>
      <c r="BV15" s="20">
        <f t="shared" si="16"/>
        <v>74951.92800000001</v>
      </c>
      <c r="BW15" s="20">
        <f t="shared" si="16"/>
        <v>27183.492000000006</v>
      </c>
      <c r="BX15" s="20">
        <f t="shared" si="16"/>
        <v>54661.655999999995</v>
      </c>
      <c r="BY15" s="20">
        <f t="shared" si="16"/>
        <v>54798.46800000001</v>
      </c>
      <c r="BZ15" s="20">
        <f t="shared" si="16"/>
        <v>53693.448000000004</v>
      </c>
      <c r="CA15" s="20">
        <f t="shared" si="16"/>
        <v>54314.364</v>
      </c>
      <c r="CB15" s="20">
        <f t="shared" si="16"/>
        <v>76309.524</v>
      </c>
      <c r="CC15" s="20">
        <f t="shared" si="16"/>
        <v>35223.828</v>
      </c>
      <c r="CD15" s="20">
        <f t="shared" si="16"/>
        <v>48947.12400000001</v>
      </c>
      <c r="CE15" s="20">
        <f t="shared" si="16"/>
        <v>44663.856</v>
      </c>
      <c r="CF15" s="20">
        <f t="shared" si="16"/>
        <v>34929.156</v>
      </c>
      <c r="CG15" s="26"/>
      <c r="CH15" s="20">
        <f>SUM(CH16:CH21)</f>
        <v>51.41294050776808</v>
      </c>
      <c r="CI15" s="39">
        <f>SUM(CI16:CI23)</f>
        <v>5.050000000000001</v>
      </c>
      <c r="CJ15" s="20">
        <f>SUM(CJ16:CJ23)</f>
        <v>47443.740000000005</v>
      </c>
      <c r="CK15" s="26"/>
      <c r="CL15" s="20">
        <f>SUM(CL16:CL21)</f>
        <v>51.41294050776808</v>
      </c>
      <c r="CM15" s="44">
        <f>SUM(CM16:CM23)</f>
        <v>5.050000000000001</v>
      </c>
      <c r="CN15" s="20">
        <f>SUM(CN16:CN23)</f>
        <v>26464.019999999997</v>
      </c>
      <c r="CO15" s="26"/>
      <c r="CP15" s="20">
        <f>SUM(CP16:CP21)</f>
        <v>51.41294050776808</v>
      </c>
      <c r="CQ15" s="39">
        <f>SUM(CQ16:CQ23)</f>
        <v>8.770000000000001</v>
      </c>
      <c r="CR15" s="20">
        <f>SUM(CR16:CR23)</f>
        <v>42453.816</v>
      </c>
      <c r="CS15" s="26"/>
      <c r="CT15" s="20">
        <f>SUM(CT16:CT21)</f>
        <v>51.41294050776808</v>
      </c>
      <c r="CU15" s="20">
        <f>SUM(CU16:CU23)</f>
        <v>7.98</v>
      </c>
      <c r="CV15" s="20">
        <f>SUM(CV16:CV23)</f>
        <v>33381.936</v>
      </c>
      <c r="CW15" s="20">
        <f>SUM(CW16:CW23)</f>
        <v>68468.40000000001</v>
      </c>
    </row>
    <row r="16" spans="1:101" ht="12.75">
      <c r="A16" s="55" t="s">
        <v>15</v>
      </c>
      <c r="B16" s="55"/>
      <c r="C16" s="55"/>
      <c r="D16" s="55"/>
      <c r="E16" s="55"/>
      <c r="F16" s="55"/>
      <c r="G16" s="9" t="s">
        <v>9</v>
      </c>
      <c r="H16" s="12">
        <v>0.7598226127320953</v>
      </c>
      <c r="I16" s="12">
        <v>0.19</v>
      </c>
      <c r="J16" s="24">
        <f>$I$16*J39*$B$45</f>
        <v>1728.4680000000003</v>
      </c>
      <c r="K16" s="24">
        <f aca="true" t="shared" si="17" ref="K16:X16">$I$16*K39*$B$45</f>
        <v>1057.2359999999999</v>
      </c>
      <c r="L16" s="24">
        <f t="shared" si="17"/>
        <v>1537.632</v>
      </c>
      <c r="M16" s="24">
        <f t="shared" si="17"/>
        <v>1230.972</v>
      </c>
      <c r="N16" s="24">
        <f t="shared" si="17"/>
        <v>1278.3960000000002</v>
      </c>
      <c r="O16" s="24">
        <f t="shared" si="17"/>
        <v>1241.46</v>
      </c>
      <c r="P16" s="24">
        <f t="shared" si="17"/>
        <v>1245.336</v>
      </c>
      <c r="Q16" s="24">
        <f t="shared" si="17"/>
        <v>971.7359999999999</v>
      </c>
      <c r="R16" s="24">
        <f t="shared" si="17"/>
        <v>1705.6680000000001</v>
      </c>
      <c r="S16" s="24">
        <f t="shared" si="17"/>
        <v>1184.46</v>
      </c>
      <c r="T16" s="24">
        <f t="shared" si="17"/>
        <v>1190.3880000000001</v>
      </c>
      <c r="U16" s="24">
        <f t="shared" si="17"/>
        <v>1184.004</v>
      </c>
      <c r="V16" s="24">
        <f t="shared" si="17"/>
        <v>1165.536</v>
      </c>
      <c r="W16" s="24">
        <f t="shared" si="17"/>
        <v>1653.228</v>
      </c>
      <c r="X16" s="24">
        <f t="shared" si="17"/>
        <v>1231.884</v>
      </c>
      <c r="Y16" s="25" t="s">
        <v>9</v>
      </c>
      <c r="Z16" s="23">
        <v>0.7598226127320953</v>
      </c>
      <c r="AA16" s="45">
        <v>0.19</v>
      </c>
      <c r="AB16" s="24">
        <f>$AA$16*AB39*$B$45</f>
        <v>1641.8280000000002</v>
      </c>
      <c r="AC16" s="24">
        <f>$AA$16*AC39*$B$45</f>
        <v>1666.4520000000002</v>
      </c>
      <c r="AD16" s="24">
        <f>$AA$16*AD39*$B$45</f>
        <v>1019.616</v>
      </c>
      <c r="AE16" s="24">
        <f>$AA$16*AE39*$B$45</f>
        <v>1079.808</v>
      </c>
      <c r="AF16" s="24">
        <f>$AA$16*AF39*$B$45</f>
        <v>1097.5919999999999</v>
      </c>
      <c r="AG16" s="25" t="s">
        <v>9</v>
      </c>
      <c r="AH16" s="23">
        <v>0.7598226127320953</v>
      </c>
      <c r="AI16" s="12">
        <v>0.21</v>
      </c>
      <c r="AJ16" s="24">
        <f>$AI$16*$B$45*AJ39</f>
        <v>416.808</v>
      </c>
      <c r="AK16" s="24">
        <f aca="true" t="shared" si="18" ref="AK16:AQ16">$AI$16*$B$45*AK39</f>
        <v>204.624</v>
      </c>
      <c r="AL16" s="24">
        <f t="shared" si="18"/>
        <v>1017.576</v>
      </c>
      <c r="AM16" s="24">
        <f t="shared" si="18"/>
        <v>833.8679999999999</v>
      </c>
      <c r="AN16" s="24">
        <f t="shared" si="18"/>
        <v>832.356</v>
      </c>
      <c r="AO16" s="24">
        <f t="shared" si="18"/>
        <v>1028.16</v>
      </c>
      <c r="AP16" s="24">
        <f t="shared" si="18"/>
        <v>1057.14</v>
      </c>
      <c r="AQ16" s="24">
        <f t="shared" si="18"/>
        <v>852.7679999999999</v>
      </c>
      <c r="AR16" s="25" t="s">
        <v>9</v>
      </c>
      <c r="AS16" s="23">
        <v>0.7598226127320953</v>
      </c>
      <c r="AT16" s="12">
        <v>0.21</v>
      </c>
      <c r="AU16" s="24">
        <f aca="true" t="shared" si="19" ref="AU16:CF16">$AT$16*AU39*$B$45</f>
        <v>1829.52</v>
      </c>
      <c r="AV16" s="24">
        <f t="shared" si="19"/>
        <v>1836.0720000000001</v>
      </c>
      <c r="AW16" s="24">
        <f t="shared" si="19"/>
        <v>1763.2440000000001</v>
      </c>
      <c r="AX16" s="24">
        <f t="shared" si="19"/>
        <v>1252.692</v>
      </c>
      <c r="AY16" s="24">
        <f t="shared" si="19"/>
        <v>1291.5</v>
      </c>
      <c r="AZ16" s="24">
        <f t="shared" si="19"/>
        <v>1321.4879999999998</v>
      </c>
      <c r="BA16" s="24">
        <f t="shared" si="19"/>
        <v>1177.596</v>
      </c>
      <c r="BB16" s="24">
        <f t="shared" si="19"/>
        <v>1494.1079999999997</v>
      </c>
      <c r="BC16" s="24">
        <f t="shared" si="19"/>
        <v>1186.92</v>
      </c>
      <c r="BD16" s="24">
        <f t="shared" si="19"/>
        <v>1183.644</v>
      </c>
      <c r="BE16" s="24">
        <f t="shared" si="19"/>
        <v>1190.4479999999999</v>
      </c>
      <c r="BF16" s="24">
        <f t="shared" si="19"/>
        <v>1191.96</v>
      </c>
      <c r="BG16" s="24">
        <f t="shared" si="19"/>
        <v>1319.9759999999999</v>
      </c>
      <c r="BH16" s="24">
        <f t="shared" si="19"/>
        <v>1350.216</v>
      </c>
      <c r="BI16" s="24">
        <f t="shared" si="19"/>
        <v>1306.872</v>
      </c>
      <c r="BJ16" s="24">
        <f t="shared" si="19"/>
        <v>1147.104</v>
      </c>
      <c r="BK16" s="24">
        <f t="shared" si="19"/>
        <v>1466.1359999999997</v>
      </c>
      <c r="BL16" s="24">
        <f t="shared" si="19"/>
        <v>1520.82</v>
      </c>
      <c r="BM16" s="24">
        <f t="shared" si="19"/>
        <v>1459.332</v>
      </c>
      <c r="BN16" s="24">
        <f t="shared" si="19"/>
        <v>1549.2959999999998</v>
      </c>
      <c r="BO16" s="24">
        <f t="shared" si="19"/>
        <v>1349.208</v>
      </c>
      <c r="BP16" s="24">
        <f t="shared" si="19"/>
        <v>1798.5240000000001</v>
      </c>
      <c r="BQ16" s="24">
        <f t="shared" si="19"/>
        <v>1026.648</v>
      </c>
      <c r="BR16" s="24">
        <f t="shared" si="19"/>
        <v>1030.68</v>
      </c>
      <c r="BS16" s="24">
        <f t="shared" si="19"/>
        <v>1292.5079999999998</v>
      </c>
      <c r="BT16" s="24">
        <f t="shared" si="19"/>
        <v>1804.5720000000001</v>
      </c>
      <c r="BU16" s="24">
        <f t="shared" si="19"/>
        <v>1080.576</v>
      </c>
      <c r="BV16" s="24">
        <f t="shared" si="19"/>
        <v>1794.7440000000001</v>
      </c>
      <c r="BW16" s="24">
        <f t="shared" si="19"/>
        <v>650.916</v>
      </c>
      <c r="BX16" s="24">
        <f t="shared" si="19"/>
        <v>1308.888</v>
      </c>
      <c r="BY16" s="24">
        <f t="shared" si="19"/>
        <v>1312.1640000000002</v>
      </c>
      <c r="BZ16" s="24">
        <f t="shared" si="19"/>
        <v>1285.704</v>
      </c>
      <c r="CA16" s="24">
        <f t="shared" si="19"/>
        <v>1300.5720000000001</v>
      </c>
      <c r="CB16" s="24">
        <f t="shared" si="19"/>
        <v>1827.252</v>
      </c>
      <c r="CC16" s="24">
        <f t="shared" si="19"/>
        <v>843.444</v>
      </c>
      <c r="CD16" s="24">
        <f t="shared" si="19"/>
        <v>1172.0520000000001</v>
      </c>
      <c r="CE16" s="24">
        <f t="shared" si="19"/>
        <v>1069.4879999999998</v>
      </c>
      <c r="CF16" s="24">
        <f t="shared" si="19"/>
        <v>836.3879999999999</v>
      </c>
      <c r="CG16" s="25" t="s">
        <v>9</v>
      </c>
      <c r="CH16" s="23">
        <v>0.7598226127320953</v>
      </c>
      <c r="CI16" s="12">
        <v>0.19</v>
      </c>
      <c r="CJ16" s="24">
        <f>$CI$16*$B$45*CJ39</f>
        <v>1785.0120000000002</v>
      </c>
      <c r="CK16" s="25" t="s">
        <v>9</v>
      </c>
      <c r="CL16" s="23">
        <v>0.7598226127320953</v>
      </c>
      <c r="CM16" s="45">
        <v>0.19</v>
      </c>
      <c r="CN16" s="24">
        <f>$CM$16*$B$45*CN39</f>
        <v>995.676</v>
      </c>
      <c r="CO16" s="25" t="s">
        <v>9</v>
      </c>
      <c r="CP16" s="23">
        <v>0.7598226127320953</v>
      </c>
      <c r="CQ16" s="12">
        <v>0.21</v>
      </c>
      <c r="CR16" s="24">
        <f>$CQ$16*$B$45*CR39</f>
        <v>1016.568</v>
      </c>
      <c r="CS16" s="25" t="s">
        <v>9</v>
      </c>
      <c r="CT16" s="23">
        <v>0.7598226127320953</v>
      </c>
      <c r="CU16" s="12">
        <v>0</v>
      </c>
      <c r="CV16" s="24">
        <f>$CU$16*CV39*$B$45</f>
        <v>0</v>
      </c>
      <c r="CW16" s="24">
        <f>$CU$16*CW39*$B$45</f>
        <v>0</v>
      </c>
    </row>
    <row r="17" spans="1:101" ht="12.75">
      <c r="A17" s="55" t="s">
        <v>16</v>
      </c>
      <c r="B17" s="55"/>
      <c r="C17" s="55"/>
      <c r="D17" s="55"/>
      <c r="E17" s="55"/>
      <c r="F17" s="55"/>
      <c r="G17" s="9" t="s">
        <v>9</v>
      </c>
      <c r="H17" s="12">
        <v>6.63867871352785</v>
      </c>
      <c r="I17" s="12">
        <v>0.56</v>
      </c>
      <c r="J17" s="24">
        <f aca="true" t="shared" si="20" ref="J17:X17">$I$17*J39*$B$45</f>
        <v>5094.432000000001</v>
      </c>
      <c r="K17" s="24">
        <f t="shared" si="20"/>
        <v>3116.0640000000003</v>
      </c>
      <c r="L17" s="24">
        <f t="shared" si="20"/>
        <v>4531.968000000001</v>
      </c>
      <c r="M17" s="24">
        <f t="shared" si="20"/>
        <v>3628.1279999999997</v>
      </c>
      <c r="N17" s="24">
        <f t="shared" si="20"/>
        <v>3767.904000000001</v>
      </c>
      <c r="O17" s="24">
        <f t="shared" si="20"/>
        <v>3659.04</v>
      </c>
      <c r="P17" s="24">
        <f t="shared" si="20"/>
        <v>3670.464000000001</v>
      </c>
      <c r="Q17" s="24">
        <f t="shared" si="20"/>
        <v>2864.0640000000003</v>
      </c>
      <c r="R17" s="24">
        <f t="shared" si="20"/>
        <v>5027.232</v>
      </c>
      <c r="S17" s="24">
        <f t="shared" si="20"/>
        <v>3491.04</v>
      </c>
      <c r="T17" s="24">
        <f t="shared" si="20"/>
        <v>3508.5120000000006</v>
      </c>
      <c r="U17" s="24">
        <f t="shared" si="20"/>
        <v>3489.696</v>
      </c>
      <c r="V17" s="24">
        <f t="shared" si="20"/>
        <v>3435.2640000000006</v>
      </c>
      <c r="W17" s="24">
        <f t="shared" si="20"/>
        <v>4872.6720000000005</v>
      </c>
      <c r="X17" s="24">
        <f t="shared" si="20"/>
        <v>3630.816</v>
      </c>
      <c r="Y17" s="25" t="s">
        <v>9</v>
      </c>
      <c r="Z17" s="23">
        <v>6.63867871352785</v>
      </c>
      <c r="AA17" s="45">
        <v>0.56</v>
      </c>
      <c r="AB17" s="24">
        <f>$AA$17*AB39*$B$45</f>
        <v>4839.072</v>
      </c>
      <c r="AC17" s="24">
        <f>$AA$17*AC39*$B$45</f>
        <v>4911.648</v>
      </c>
      <c r="AD17" s="24">
        <f>$AA$17*AD39*$B$45</f>
        <v>3005.184</v>
      </c>
      <c r="AE17" s="24">
        <f>$AA$17*AE39*$B$45</f>
        <v>3182.5920000000006</v>
      </c>
      <c r="AF17" s="24">
        <f>$AA$17*AF39*$B$45</f>
        <v>3235.008</v>
      </c>
      <c r="AG17" s="25" t="s">
        <v>9</v>
      </c>
      <c r="AH17" s="23">
        <v>6.63867871352785</v>
      </c>
      <c r="AI17" s="12">
        <v>0.56</v>
      </c>
      <c r="AJ17" s="24">
        <f>$AI$17*$B$45*AJ39</f>
        <v>1111.488</v>
      </c>
      <c r="AK17" s="24">
        <f aca="true" t="shared" si="21" ref="AK17:AQ17">$AI$17*$B$45*AK39</f>
        <v>545.6640000000001</v>
      </c>
      <c r="AL17" s="24">
        <f t="shared" si="21"/>
        <v>2713.5360000000005</v>
      </c>
      <c r="AM17" s="24">
        <f t="shared" si="21"/>
        <v>2223.648</v>
      </c>
      <c r="AN17" s="24">
        <f t="shared" si="21"/>
        <v>2219.6160000000004</v>
      </c>
      <c r="AO17" s="24">
        <f t="shared" si="21"/>
        <v>2741.76</v>
      </c>
      <c r="AP17" s="24">
        <f t="shared" si="21"/>
        <v>2819.0400000000004</v>
      </c>
      <c r="AQ17" s="24">
        <f t="shared" si="21"/>
        <v>2274.0480000000002</v>
      </c>
      <c r="AR17" s="25" t="s">
        <v>9</v>
      </c>
      <c r="AS17" s="23">
        <v>6.63867871352785</v>
      </c>
      <c r="AT17" s="12">
        <v>0.56</v>
      </c>
      <c r="AU17" s="24">
        <f aca="true" t="shared" si="22" ref="AU17:CF17">$AT$17*AU39*$B$45</f>
        <v>4878.720000000001</v>
      </c>
      <c r="AV17" s="24">
        <f t="shared" si="22"/>
        <v>4896.192000000001</v>
      </c>
      <c r="AW17" s="24">
        <f t="shared" si="22"/>
        <v>4701.984</v>
      </c>
      <c r="AX17" s="24">
        <f t="shared" si="22"/>
        <v>3340.5120000000006</v>
      </c>
      <c r="AY17" s="24">
        <f t="shared" si="22"/>
        <v>3444</v>
      </c>
      <c r="AZ17" s="24">
        <f t="shared" si="22"/>
        <v>3523.968</v>
      </c>
      <c r="BA17" s="24">
        <f t="shared" si="22"/>
        <v>3140.2560000000003</v>
      </c>
      <c r="BB17" s="24">
        <f t="shared" si="22"/>
        <v>3984.288</v>
      </c>
      <c r="BC17" s="24">
        <f t="shared" si="22"/>
        <v>3165.120000000001</v>
      </c>
      <c r="BD17" s="24">
        <f t="shared" si="22"/>
        <v>3156.3840000000005</v>
      </c>
      <c r="BE17" s="24">
        <f t="shared" si="22"/>
        <v>3174.5280000000002</v>
      </c>
      <c r="BF17" s="24">
        <f t="shared" si="22"/>
        <v>3178.5600000000004</v>
      </c>
      <c r="BG17" s="24">
        <f t="shared" si="22"/>
        <v>3519.9359999999997</v>
      </c>
      <c r="BH17" s="24">
        <f t="shared" si="22"/>
        <v>3600.576</v>
      </c>
      <c r="BI17" s="24">
        <f t="shared" si="22"/>
        <v>3484.9920000000006</v>
      </c>
      <c r="BJ17" s="24">
        <f t="shared" si="22"/>
        <v>3058.944</v>
      </c>
      <c r="BK17" s="24">
        <f t="shared" si="22"/>
        <v>3909.696</v>
      </c>
      <c r="BL17" s="24">
        <f t="shared" si="22"/>
        <v>4055.5200000000004</v>
      </c>
      <c r="BM17" s="24">
        <f t="shared" si="22"/>
        <v>3891.5520000000006</v>
      </c>
      <c r="BN17" s="24">
        <f t="shared" si="22"/>
        <v>4131.456</v>
      </c>
      <c r="BO17" s="24">
        <f t="shared" si="22"/>
        <v>3597.888</v>
      </c>
      <c r="BP17" s="24">
        <f t="shared" si="22"/>
        <v>4796.064000000001</v>
      </c>
      <c r="BQ17" s="24">
        <f t="shared" si="22"/>
        <v>2737.728</v>
      </c>
      <c r="BR17" s="24">
        <f t="shared" si="22"/>
        <v>2748.4800000000005</v>
      </c>
      <c r="BS17" s="24">
        <f t="shared" si="22"/>
        <v>3446.688</v>
      </c>
      <c r="BT17" s="24">
        <f t="shared" si="22"/>
        <v>4812.192000000001</v>
      </c>
      <c r="BU17" s="24">
        <f t="shared" si="22"/>
        <v>2881.5360000000005</v>
      </c>
      <c r="BV17" s="24">
        <f t="shared" si="22"/>
        <v>4785.984</v>
      </c>
      <c r="BW17" s="24">
        <f t="shared" si="22"/>
        <v>1735.7760000000003</v>
      </c>
      <c r="BX17" s="24">
        <f t="shared" si="22"/>
        <v>3490.3680000000004</v>
      </c>
      <c r="BY17" s="24">
        <f t="shared" si="22"/>
        <v>3499.1040000000003</v>
      </c>
      <c r="BZ17" s="24">
        <f t="shared" si="22"/>
        <v>3428.544000000001</v>
      </c>
      <c r="CA17" s="24">
        <f t="shared" si="22"/>
        <v>3468.192</v>
      </c>
      <c r="CB17" s="24">
        <f t="shared" si="22"/>
        <v>4872.6720000000005</v>
      </c>
      <c r="CC17" s="24">
        <f t="shared" si="22"/>
        <v>2249.184</v>
      </c>
      <c r="CD17" s="24">
        <f t="shared" si="22"/>
        <v>3125.472</v>
      </c>
      <c r="CE17" s="24">
        <f t="shared" si="22"/>
        <v>2851.9680000000003</v>
      </c>
      <c r="CF17" s="24">
        <f t="shared" si="22"/>
        <v>2230.368</v>
      </c>
      <c r="CG17" s="25" t="s">
        <v>9</v>
      </c>
      <c r="CH17" s="23">
        <v>6.63867871352785</v>
      </c>
      <c r="CI17" s="12">
        <v>0.56</v>
      </c>
      <c r="CJ17" s="24">
        <f>$CI$17*$B$45*CJ39</f>
        <v>5261.088000000001</v>
      </c>
      <c r="CK17" s="25" t="s">
        <v>9</v>
      </c>
      <c r="CL17" s="23">
        <v>6.63867871352785</v>
      </c>
      <c r="CM17" s="45">
        <v>0.56</v>
      </c>
      <c r="CN17" s="24">
        <f>$CM$17*$B$45*CN39</f>
        <v>2934.6240000000003</v>
      </c>
      <c r="CO17" s="25" t="s">
        <v>9</v>
      </c>
      <c r="CP17" s="23">
        <v>6.63867871352785</v>
      </c>
      <c r="CQ17" s="12">
        <v>0.56</v>
      </c>
      <c r="CR17" s="24">
        <f>$CQ$17*$B$45*CR39</f>
        <v>2710.848</v>
      </c>
      <c r="CS17" s="25" t="s">
        <v>9</v>
      </c>
      <c r="CT17" s="23">
        <v>6.63867871352785</v>
      </c>
      <c r="CU17" s="12">
        <v>0.36</v>
      </c>
      <c r="CV17" s="24">
        <f>$CU$17*CV39*$B$45</f>
        <v>1505.9520000000002</v>
      </c>
      <c r="CW17" s="24">
        <f>$CU$17*CW39*$B$45</f>
        <v>3088.7999999999997</v>
      </c>
    </row>
    <row r="18" spans="1:101" ht="12.75">
      <c r="A18" s="55" t="s">
        <v>17</v>
      </c>
      <c r="B18" s="55"/>
      <c r="C18" s="55"/>
      <c r="D18" s="55"/>
      <c r="E18" s="55"/>
      <c r="F18" s="55"/>
      <c r="G18" s="9" t="s">
        <v>9</v>
      </c>
      <c r="H18" s="12">
        <v>23.528449933686996</v>
      </c>
      <c r="I18" s="12">
        <v>0.37</v>
      </c>
      <c r="J18" s="24">
        <f aca="true" t="shared" si="23" ref="J18:X18">$I$18*J39*$B$45</f>
        <v>3365.964</v>
      </c>
      <c r="K18" s="24">
        <f t="shared" si="23"/>
        <v>2058.828</v>
      </c>
      <c r="L18" s="24">
        <f t="shared" si="23"/>
        <v>2994.336</v>
      </c>
      <c r="M18" s="24">
        <f t="shared" si="23"/>
        <v>2397.156</v>
      </c>
      <c r="N18" s="24">
        <f t="shared" si="23"/>
        <v>2489.508</v>
      </c>
      <c r="O18" s="24">
        <f t="shared" si="23"/>
        <v>2417.58</v>
      </c>
      <c r="P18" s="24">
        <f t="shared" si="23"/>
        <v>2425.128</v>
      </c>
      <c r="Q18" s="24">
        <f t="shared" si="23"/>
        <v>1892.328</v>
      </c>
      <c r="R18" s="24">
        <f t="shared" si="23"/>
        <v>3321.5640000000003</v>
      </c>
      <c r="S18" s="24">
        <f t="shared" si="23"/>
        <v>2306.58</v>
      </c>
      <c r="T18" s="24">
        <f t="shared" si="23"/>
        <v>2318.124</v>
      </c>
      <c r="U18" s="24">
        <f t="shared" si="23"/>
        <v>2305.692</v>
      </c>
      <c r="V18" s="24">
        <f t="shared" si="23"/>
        <v>2269.728</v>
      </c>
      <c r="W18" s="24">
        <f t="shared" si="23"/>
        <v>3219.4439999999995</v>
      </c>
      <c r="X18" s="24">
        <f t="shared" si="23"/>
        <v>2398.932</v>
      </c>
      <c r="Y18" s="25" t="s">
        <v>9</v>
      </c>
      <c r="Z18" s="23">
        <v>23.528449933686996</v>
      </c>
      <c r="AA18" s="45">
        <v>0.37</v>
      </c>
      <c r="AB18" s="24">
        <f>$AA$18*AB39*$B$45</f>
        <v>3197.244</v>
      </c>
      <c r="AC18" s="24">
        <f>$AA$18*AC39*$B$45</f>
        <v>3245.196</v>
      </c>
      <c r="AD18" s="24">
        <f>$AA$18*AD39*$B$45</f>
        <v>1985.568</v>
      </c>
      <c r="AE18" s="24">
        <f>$AA$18*AE39*$B$45</f>
        <v>2102.784</v>
      </c>
      <c r="AF18" s="24">
        <f>$AA$18*AF39*$B$45</f>
        <v>2137.416</v>
      </c>
      <c r="AG18" s="25" t="s">
        <v>9</v>
      </c>
      <c r="AH18" s="23">
        <v>23.528449933686996</v>
      </c>
      <c r="AI18" s="12">
        <v>0.56</v>
      </c>
      <c r="AJ18" s="24">
        <f>$AI$18*$B$45*AJ39</f>
        <v>1111.488</v>
      </c>
      <c r="AK18" s="24">
        <f aca="true" t="shared" si="24" ref="AK18:AQ18">$AI$18*$B$45*AK39</f>
        <v>545.6640000000001</v>
      </c>
      <c r="AL18" s="24">
        <f t="shared" si="24"/>
        <v>2713.5360000000005</v>
      </c>
      <c r="AM18" s="24">
        <f t="shared" si="24"/>
        <v>2223.648</v>
      </c>
      <c r="AN18" s="24">
        <f t="shared" si="24"/>
        <v>2219.6160000000004</v>
      </c>
      <c r="AO18" s="24">
        <f t="shared" si="24"/>
        <v>2741.76</v>
      </c>
      <c r="AP18" s="24">
        <f t="shared" si="24"/>
        <v>2819.0400000000004</v>
      </c>
      <c r="AQ18" s="24">
        <f t="shared" si="24"/>
        <v>2274.0480000000002</v>
      </c>
      <c r="AR18" s="25" t="s">
        <v>9</v>
      </c>
      <c r="AS18" s="23">
        <v>23.528449933686996</v>
      </c>
      <c r="AT18" s="12">
        <v>0.56</v>
      </c>
      <c r="AU18" s="24">
        <f aca="true" t="shared" si="25" ref="AU18:CF18">$AT$18*AU39*$B$45</f>
        <v>4878.720000000001</v>
      </c>
      <c r="AV18" s="24">
        <f t="shared" si="25"/>
        <v>4896.192000000001</v>
      </c>
      <c r="AW18" s="24">
        <f t="shared" si="25"/>
        <v>4701.984</v>
      </c>
      <c r="AX18" s="24">
        <f t="shared" si="25"/>
        <v>3340.5120000000006</v>
      </c>
      <c r="AY18" s="24">
        <f t="shared" si="25"/>
        <v>3444</v>
      </c>
      <c r="AZ18" s="24">
        <f t="shared" si="25"/>
        <v>3523.968</v>
      </c>
      <c r="BA18" s="24">
        <f t="shared" si="25"/>
        <v>3140.2560000000003</v>
      </c>
      <c r="BB18" s="24">
        <f t="shared" si="25"/>
        <v>3984.288</v>
      </c>
      <c r="BC18" s="24">
        <f t="shared" si="25"/>
        <v>3165.120000000001</v>
      </c>
      <c r="BD18" s="24">
        <f t="shared" si="25"/>
        <v>3156.3840000000005</v>
      </c>
      <c r="BE18" s="24">
        <f t="shared" si="25"/>
        <v>3174.5280000000002</v>
      </c>
      <c r="BF18" s="24">
        <f t="shared" si="25"/>
        <v>3178.5600000000004</v>
      </c>
      <c r="BG18" s="24">
        <f t="shared" si="25"/>
        <v>3519.9359999999997</v>
      </c>
      <c r="BH18" s="24">
        <f t="shared" si="25"/>
        <v>3600.576</v>
      </c>
      <c r="BI18" s="24">
        <f t="shared" si="25"/>
        <v>3484.9920000000006</v>
      </c>
      <c r="BJ18" s="24">
        <f t="shared" si="25"/>
        <v>3058.944</v>
      </c>
      <c r="BK18" s="24">
        <f t="shared" si="25"/>
        <v>3909.696</v>
      </c>
      <c r="BL18" s="24">
        <f t="shared" si="25"/>
        <v>4055.5200000000004</v>
      </c>
      <c r="BM18" s="24">
        <f t="shared" si="25"/>
        <v>3891.5520000000006</v>
      </c>
      <c r="BN18" s="24">
        <f t="shared" si="25"/>
        <v>4131.456</v>
      </c>
      <c r="BO18" s="24">
        <f t="shared" si="25"/>
        <v>3597.888</v>
      </c>
      <c r="BP18" s="24">
        <f t="shared" si="25"/>
        <v>4796.064000000001</v>
      </c>
      <c r="BQ18" s="24">
        <f t="shared" si="25"/>
        <v>2737.728</v>
      </c>
      <c r="BR18" s="24">
        <f t="shared" si="25"/>
        <v>2748.4800000000005</v>
      </c>
      <c r="BS18" s="24">
        <f t="shared" si="25"/>
        <v>3446.688</v>
      </c>
      <c r="BT18" s="24">
        <f t="shared" si="25"/>
        <v>4812.192000000001</v>
      </c>
      <c r="BU18" s="24">
        <f t="shared" si="25"/>
        <v>2881.5360000000005</v>
      </c>
      <c r="BV18" s="24">
        <f t="shared" si="25"/>
        <v>4785.984</v>
      </c>
      <c r="BW18" s="24">
        <f t="shared" si="25"/>
        <v>1735.7760000000003</v>
      </c>
      <c r="BX18" s="24">
        <f t="shared" si="25"/>
        <v>3490.3680000000004</v>
      </c>
      <c r="BY18" s="24">
        <f t="shared" si="25"/>
        <v>3499.1040000000003</v>
      </c>
      <c r="BZ18" s="24">
        <f t="shared" si="25"/>
        <v>3428.544000000001</v>
      </c>
      <c r="CA18" s="24">
        <f t="shared" si="25"/>
        <v>3468.192</v>
      </c>
      <c r="CB18" s="24">
        <f t="shared" si="25"/>
        <v>4872.6720000000005</v>
      </c>
      <c r="CC18" s="24">
        <f t="shared" si="25"/>
        <v>2249.184</v>
      </c>
      <c r="CD18" s="24">
        <f t="shared" si="25"/>
        <v>3125.472</v>
      </c>
      <c r="CE18" s="24">
        <f t="shared" si="25"/>
        <v>2851.9680000000003</v>
      </c>
      <c r="CF18" s="24">
        <f t="shared" si="25"/>
        <v>2230.368</v>
      </c>
      <c r="CG18" s="25" t="s">
        <v>9</v>
      </c>
      <c r="CH18" s="23">
        <v>23.528449933686996</v>
      </c>
      <c r="CI18" s="12">
        <v>0.37</v>
      </c>
      <c r="CJ18" s="24">
        <f>$CI$18*$B$45*CJ39</f>
        <v>3476.0759999999996</v>
      </c>
      <c r="CK18" s="25" t="s">
        <v>9</v>
      </c>
      <c r="CL18" s="23">
        <v>23.528449933686996</v>
      </c>
      <c r="CM18" s="45">
        <v>0.37</v>
      </c>
      <c r="CN18" s="24">
        <f>$CM$18*$B$45*CN39</f>
        <v>1938.9479999999996</v>
      </c>
      <c r="CO18" s="25" t="s">
        <v>9</v>
      </c>
      <c r="CP18" s="23">
        <v>23.528449933686996</v>
      </c>
      <c r="CQ18" s="12">
        <v>0.56</v>
      </c>
      <c r="CR18" s="24">
        <f>$CQ$18*$B$45*CR39</f>
        <v>2710.848</v>
      </c>
      <c r="CS18" s="25" t="s">
        <v>9</v>
      </c>
      <c r="CT18" s="23">
        <v>23.528449933686996</v>
      </c>
      <c r="CU18" s="12">
        <v>0.56</v>
      </c>
      <c r="CV18" s="24">
        <f>$CU$18*CV39*$B$45</f>
        <v>2342.5920000000006</v>
      </c>
      <c r="CW18" s="24">
        <f>$CU$18*CW39*$B$45</f>
        <v>4804.8</v>
      </c>
    </row>
    <row r="19" spans="1:101" ht="12.75">
      <c r="A19" s="55" t="s">
        <v>18</v>
      </c>
      <c r="B19" s="55"/>
      <c r="C19" s="55"/>
      <c r="D19" s="55"/>
      <c r="E19" s="55"/>
      <c r="F19" s="55"/>
      <c r="G19" s="9" t="s">
        <v>9</v>
      </c>
      <c r="H19" s="12">
        <v>0.40813328912466834</v>
      </c>
      <c r="I19" s="12">
        <v>0.28</v>
      </c>
      <c r="J19" s="24">
        <f aca="true" t="shared" si="26" ref="J19:X19">$I$19*J39*$B$45</f>
        <v>2547.2160000000003</v>
      </c>
      <c r="K19" s="24">
        <f t="shared" si="26"/>
        <v>1558.0320000000002</v>
      </c>
      <c r="L19" s="24">
        <f t="shared" si="26"/>
        <v>2265.9840000000004</v>
      </c>
      <c r="M19" s="24">
        <f t="shared" si="26"/>
        <v>1814.0639999999999</v>
      </c>
      <c r="N19" s="24">
        <f t="shared" si="26"/>
        <v>1883.9520000000005</v>
      </c>
      <c r="O19" s="24">
        <f t="shared" si="26"/>
        <v>1829.52</v>
      </c>
      <c r="P19" s="24">
        <f t="shared" si="26"/>
        <v>1835.2320000000004</v>
      </c>
      <c r="Q19" s="24">
        <f t="shared" si="26"/>
        <v>1432.0320000000002</v>
      </c>
      <c r="R19" s="24">
        <f t="shared" si="26"/>
        <v>2513.616</v>
      </c>
      <c r="S19" s="24">
        <f t="shared" si="26"/>
        <v>1745.52</v>
      </c>
      <c r="T19" s="24">
        <f t="shared" si="26"/>
        <v>1754.2560000000003</v>
      </c>
      <c r="U19" s="24">
        <f t="shared" si="26"/>
        <v>1744.848</v>
      </c>
      <c r="V19" s="24">
        <f t="shared" si="26"/>
        <v>1717.6320000000003</v>
      </c>
      <c r="W19" s="24">
        <f t="shared" si="26"/>
        <v>2436.3360000000002</v>
      </c>
      <c r="X19" s="24">
        <f t="shared" si="26"/>
        <v>1815.408</v>
      </c>
      <c r="Y19" s="25" t="s">
        <v>9</v>
      </c>
      <c r="Z19" s="23">
        <v>0.40813328912466834</v>
      </c>
      <c r="AA19" s="45">
        <v>0.28</v>
      </c>
      <c r="AB19" s="24">
        <f>$AA$19*AB39*$B$45</f>
        <v>2419.536</v>
      </c>
      <c r="AC19" s="24">
        <f>$AA$19*AC39*$B$45</f>
        <v>2455.824</v>
      </c>
      <c r="AD19" s="24">
        <f>$AA$19*AD39*$B$45</f>
        <v>1502.592</v>
      </c>
      <c r="AE19" s="24">
        <f>$AA$19*AE39*$B$45</f>
        <v>1591.2960000000003</v>
      </c>
      <c r="AF19" s="24">
        <f>$AA$19*AF39*$B$45</f>
        <v>1617.504</v>
      </c>
      <c r="AG19" s="25" t="s">
        <v>9</v>
      </c>
      <c r="AH19" s="23">
        <v>0.40813328912466834</v>
      </c>
      <c r="AI19" s="12">
        <v>0.27</v>
      </c>
      <c r="AJ19" s="24">
        <f>$AI$19*$B$45*AJ39</f>
        <v>535.8960000000001</v>
      </c>
      <c r="AK19" s="24">
        <f aca="true" t="shared" si="27" ref="AK19:AQ19">$AI$19*$B$45*AK39</f>
        <v>263.088</v>
      </c>
      <c r="AL19" s="24">
        <f t="shared" si="27"/>
        <v>1308.3120000000001</v>
      </c>
      <c r="AM19" s="24">
        <f t="shared" si="27"/>
        <v>1072.116</v>
      </c>
      <c r="AN19" s="24">
        <f t="shared" si="27"/>
        <v>1070.172</v>
      </c>
      <c r="AO19" s="24">
        <f t="shared" si="27"/>
        <v>1321.92</v>
      </c>
      <c r="AP19" s="24">
        <f t="shared" si="27"/>
        <v>1359.18</v>
      </c>
      <c r="AQ19" s="24">
        <f t="shared" si="27"/>
        <v>1096.416</v>
      </c>
      <c r="AR19" s="25" t="s">
        <v>9</v>
      </c>
      <c r="AS19" s="23">
        <v>0.40813328912466834</v>
      </c>
      <c r="AT19" s="12">
        <v>0.27</v>
      </c>
      <c r="AU19" s="24">
        <f aca="true" t="shared" si="28" ref="AU19:CF19">$AT$19*AU39*$B$45</f>
        <v>2352.2400000000002</v>
      </c>
      <c r="AV19" s="24">
        <f t="shared" si="28"/>
        <v>2360.664</v>
      </c>
      <c r="AW19" s="24">
        <f t="shared" si="28"/>
        <v>2267.0280000000002</v>
      </c>
      <c r="AX19" s="24">
        <f t="shared" si="28"/>
        <v>1610.6040000000003</v>
      </c>
      <c r="AY19" s="24">
        <f t="shared" si="28"/>
        <v>1660.5</v>
      </c>
      <c r="AZ19" s="24">
        <f t="shared" si="28"/>
        <v>1699.056</v>
      </c>
      <c r="BA19" s="24">
        <f t="shared" si="28"/>
        <v>1514.0520000000001</v>
      </c>
      <c r="BB19" s="24">
        <f t="shared" si="28"/>
        <v>1920.996</v>
      </c>
      <c r="BC19" s="24">
        <f t="shared" si="28"/>
        <v>1526.04</v>
      </c>
      <c r="BD19" s="24">
        <f t="shared" si="28"/>
        <v>1521.828</v>
      </c>
      <c r="BE19" s="24">
        <f t="shared" si="28"/>
        <v>1530.576</v>
      </c>
      <c r="BF19" s="24">
        <f t="shared" si="28"/>
        <v>1532.52</v>
      </c>
      <c r="BG19" s="24">
        <f t="shared" si="28"/>
        <v>1697.1119999999999</v>
      </c>
      <c r="BH19" s="24">
        <f t="shared" si="28"/>
        <v>1735.992</v>
      </c>
      <c r="BI19" s="24">
        <f t="shared" si="28"/>
        <v>1680.2640000000001</v>
      </c>
      <c r="BJ19" s="24">
        <f t="shared" si="28"/>
        <v>1474.8480000000002</v>
      </c>
      <c r="BK19" s="24">
        <f t="shared" si="28"/>
        <v>1885.0319999999997</v>
      </c>
      <c r="BL19" s="24">
        <f t="shared" si="28"/>
        <v>1955.3400000000001</v>
      </c>
      <c r="BM19" s="24">
        <f t="shared" si="28"/>
        <v>1876.2840000000003</v>
      </c>
      <c r="BN19" s="24">
        <f t="shared" si="28"/>
        <v>1991.9520000000002</v>
      </c>
      <c r="BO19" s="24">
        <f t="shared" si="28"/>
        <v>1734.696</v>
      </c>
      <c r="BP19" s="24">
        <f t="shared" si="28"/>
        <v>2312.388</v>
      </c>
      <c r="BQ19" s="24">
        <f t="shared" si="28"/>
        <v>1319.976</v>
      </c>
      <c r="BR19" s="24">
        <f t="shared" si="28"/>
        <v>1325.16</v>
      </c>
      <c r="BS19" s="24">
        <f t="shared" si="28"/>
        <v>1661.796</v>
      </c>
      <c r="BT19" s="24">
        <f t="shared" si="28"/>
        <v>2320.164</v>
      </c>
      <c r="BU19" s="24">
        <f t="shared" si="28"/>
        <v>1389.3120000000001</v>
      </c>
      <c r="BV19" s="24">
        <f t="shared" si="28"/>
        <v>2307.5280000000002</v>
      </c>
      <c r="BW19" s="24">
        <f t="shared" si="28"/>
        <v>836.8920000000002</v>
      </c>
      <c r="BX19" s="24">
        <f t="shared" si="28"/>
        <v>1682.856</v>
      </c>
      <c r="BY19" s="24">
        <f t="shared" si="28"/>
        <v>1687.0680000000002</v>
      </c>
      <c r="BZ19" s="24">
        <f t="shared" si="28"/>
        <v>1653.0480000000002</v>
      </c>
      <c r="CA19" s="24">
        <f t="shared" si="28"/>
        <v>1672.1640000000002</v>
      </c>
      <c r="CB19" s="24">
        <f t="shared" si="28"/>
        <v>2349.324</v>
      </c>
      <c r="CC19" s="24">
        <f t="shared" si="28"/>
        <v>1084.4279999999999</v>
      </c>
      <c r="CD19" s="24">
        <f t="shared" si="28"/>
        <v>1506.9240000000002</v>
      </c>
      <c r="CE19" s="24">
        <f t="shared" si="28"/>
        <v>1375.056</v>
      </c>
      <c r="CF19" s="24">
        <f t="shared" si="28"/>
        <v>1075.356</v>
      </c>
      <c r="CG19" s="25" t="s">
        <v>9</v>
      </c>
      <c r="CH19" s="23">
        <v>0.40813328912466834</v>
      </c>
      <c r="CI19" s="12">
        <v>0.28</v>
      </c>
      <c r="CJ19" s="24">
        <f>$CI$19*$B$45*CJ39</f>
        <v>2630.5440000000003</v>
      </c>
      <c r="CK19" s="25" t="s">
        <v>9</v>
      </c>
      <c r="CL19" s="23">
        <v>0.40813328912466834</v>
      </c>
      <c r="CM19" s="45">
        <v>0.28</v>
      </c>
      <c r="CN19" s="24">
        <f>$CM$19*$B$45*CN39</f>
        <v>1467.3120000000001</v>
      </c>
      <c r="CO19" s="25" t="s">
        <v>9</v>
      </c>
      <c r="CP19" s="23">
        <v>0.40813328912466834</v>
      </c>
      <c r="CQ19" s="12">
        <v>0.27</v>
      </c>
      <c r="CR19" s="24">
        <f>$CQ$19*$B$45*CR39</f>
        <v>1307.016</v>
      </c>
      <c r="CS19" s="25" t="s">
        <v>9</v>
      </c>
      <c r="CT19" s="23">
        <v>0.40813328912466834</v>
      </c>
      <c r="CU19" s="12">
        <v>0.27</v>
      </c>
      <c r="CV19" s="24">
        <f>$CU$19*CV39*$B$45</f>
        <v>1129.4640000000002</v>
      </c>
      <c r="CW19" s="24">
        <f>$CU$19*CW39*$B$45</f>
        <v>2316.6000000000004</v>
      </c>
    </row>
    <row r="20" spans="1:101" ht="43.5" customHeight="1">
      <c r="A20" s="55" t="s">
        <v>30</v>
      </c>
      <c r="B20" s="55"/>
      <c r="C20" s="55"/>
      <c r="D20" s="55"/>
      <c r="E20" s="55"/>
      <c r="F20" s="55"/>
      <c r="G20" s="13" t="s">
        <v>19</v>
      </c>
      <c r="H20" s="12">
        <v>12.083350464190978</v>
      </c>
      <c r="I20" s="12">
        <v>0.68</v>
      </c>
      <c r="J20" s="24">
        <f aca="true" t="shared" si="29" ref="J20:X20">$I$20*J39*$B$45</f>
        <v>6186.0960000000005</v>
      </c>
      <c r="K20" s="24">
        <f t="shared" si="29"/>
        <v>3783.7920000000004</v>
      </c>
      <c r="L20" s="24">
        <f t="shared" si="29"/>
        <v>5503.104</v>
      </c>
      <c r="M20" s="24">
        <f t="shared" si="29"/>
        <v>4405.584</v>
      </c>
      <c r="N20" s="24">
        <f t="shared" si="29"/>
        <v>4575.312000000001</v>
      </c>
      <c r="O20" s="24">
        <f t="shared" si="29"/>
        <v>4443.120000000001</v>
      </c>
      <c r="P20" s="24">
        <f t="shared" si="29"/>
        <v>4456.992</v>
      </c>
      <c r="Q20" s="24">
        <f t="shared" si="29"/>
        <v>3477.7920000000004</v>
      </c>
      <c r="R20" s="24">
        <f t="shared" si="29"/>
        <v>6104.496</v>
      </c>
      <c r="S20" s="24">
        <f t="shared" si="29"/>
        <v>4239.120000000001</v>
      </c>
      <c r="T20" s="24">
        <f t="shared" si="29"/>
        <v>4260.336</v>
      </c>
      <c r="U20" s="24">
        <f t="shared" si="29"/>
        <v>4237.487999999999</v>
      </c>
      <c r="V20" s="24">
        <f t="shared" si="29"/>
        <v>4171.392000000001</v>
      </c>
      <c r="W20" s="24">
        <f t="shared" si="29"/>
        <v>5916.816000000001</v>
      </c>
      <c r="X20" s="24">
        <f t="shared" si="29"/>
        <v>4408.848</v>
      </c>
      <c r="Y20" s="27" t="s">
        <v>19</v>
      </c>
      <c r="Z20" s="23">
        <v>12.083350464190978</v>
      </c>
      <c r="AA20" s="45">
        <v>0.68</v>
      </c>
      <c r="AB20" s="24">
        <f>$AA$20*AB39*$B$45</f>
        <v>5876.0160000000005</v>
      </c>
      <c r="AC20" s="24">
        <f>$AA$20*AC39*$B$45</f>
        <v>5964.144</v>
      </c>
      <c r="AD20" s="24">
        <f>$AA$20*AD39*$B$45</f>
        <v>3649.152</v>
      </c>
      <c r="AE20" s="24">
        <f>$AA$20*AE39*$B$45</f>
        <v>3864.576000000001</v>
      </c>
      <c r="AF20" s="24">
        <f>$AA$20*AF39*$B$45</f>
        <v>3928.224</v>
      </c>
      <c r="AG20" s="27" t="s">
        <v>19</v>
      </c>
      <c r="AH20" s="23">
        <v>12.083350464190978</v>
      </c>
      <c r="AI20" s="12">
        <v>0.66</v>
      </c>
      <c r="AJ20" s="24">
        <f>$AI$20*$B$45*AJ39</f>
        <v>1309.968</v>
      </c>
      <c r="AK20" s="24">
        <f aca="true" t="shared" si="30" ref="AK20:AQ20">$AI$20*$B$45*AK39</f>
        <v>643.104</v>
      </c>
      <c r="AL20" s="24">
        <f t="shared" si="30"/>
        <v>3198.096</v>
      </c>
      <c r="AM20" s="24">
        <f t="shared" si="30"/>
        <v>2620.7279999999996</v>
      </c>
      <c r="AN20" s="24">
        <f t="shared" si="30"/>
        <v>2615.976</v>
      </c>
      <c r="AO20" s="24">
        <f t="shared" si="30"/>
        <v>3231.36</v>
      </c>
      <c r="AP20" s="24">
        <f t="shared" si="30"/>
        <v>3322.44</v>
      </c>
      <c r="AQ20" s="24">
        <f t="shared" si="30"/>
        <v>2680.1279999999997</v>
      </c>
      <c r="AR20" s="27" t="s">
        <v>19</v>
      </c>
      <c r="AS20" s="23">
        <v>12.083350464190978</v>
      </c>
      <c r="AT20" s="12">
        <v>0.66</v>
      </c>
      <c r="AU20" s="24">
        <f aca="true" t="shared" si="31" ref="AU20:CF20">$AT$20*AU39*$B$45</f>
        <v>5749.92</v>
      </c>
      <c r="AV20" s="24">
        <f t="shared" si="31"/>
        <v>5770.512000000001</v>
      </c>
      <c r="AW20" s="24">
        <f t="shared" si="31"/>
        <v>5541.624000000001</v>
      </c>
      <c r="AX20" s="24">
        <f t="shared" si="31"/>
        <v>3937.032</v>
      </c>
      <c r="AY20" s="24">
        <f t="shared" si="31"/>
        <v>4059</v>
      </c>
      <c r="AZ20" s="24">
        <f t="shared" si="31"/>
        <v>4153.248</v>
      </c>
      <c r="BA20" s="24">
        <f t="shared" si="31"/>
        <v>3701.016</v>
      </c>
      <c r="BB20" s="24">
        <f t="shared" si="31"/>
        <v>4695.768</v>
      </c>
      <c r="BC20" s="24">
        <f t="shared" si="31"/>
        <v>3730.32</v>
      </c>
      <c r="BD20" s="24">
        <f t="shared" si="31"/>
        <v>3720.0240000000003</v>
      </c>
      <c r="BE20" s="24">
        <f t="shared" si="31"/>
        <v>3741.408</v>
      </c>
      <c r="BF20" s="24">
        <f t="shared" si="31"/>
        <v>3746.16</v>
      </c>
      <c r="BG20" s="24">
        <f t="shared" si="31"/>
        <v>4148.495999999999</v>
      </c>
      <c r="BH20" s="24">
        <f t="shared" si="31"/>
        <v>4243.536</v>
      </c>
      <c r="BI20" s="24">
        <f t="shared" si="31"/>
        <v>4107.312</v>
      </c>
      <c r="BJ20" s="24">
        <f t="shared" si="31"/>
        <v>3605.184</v>
      </c>
      <c r="BK20" s="24">
        <f t="shared" si="31"/>
        <v>4607.856</v>
      </c>
      <c r="BL20" s="24">
        <f t="shared" si="31"/>
        <v>4779.72</v>
      </c>
      <c r="BM20" s="24">
        <f t="shared" si="31"/>
        <v>4586.472</v>
      </c>
      <c r="BN20" s="24">
        <f t="shared" si="31"/>
        <v>4869.215999999999</v>
      </c>
      <c r="BO20" s="24">
        <f t="shared" si="31"/>
        <v>4240.3679999999995</v>
      </c>
      <c r="BP20" s="24">
        <f t="shared" si="31"/>
        <v>5652.504000000001</v>
      </c>
      <c r="BQ20" s="24">
        <f t="shared" si="31"/>
        <v>3226.608</v>
      </c>
      <c r="BR20" s="24">
        <f t="shared" si="31"/>
        <v>3239.2799999999997</v>
      </c>
      <c r="BS20" s="24">
        <f t="shared" si="31"/>
        <v>4062.168</v>
      </c>
      <c r="BT20" s="24">
        <f t="shared" si="31"/>
        <v>5671.512000000001</v>
      </c>
      <c r="BU20" s="24">
        <f t="shared" si="31"/>
        <v>3396.0960000000005</v>
      </c>
      <c r="BV20" s="24">
        <f t="shared" si="31"/>
        <v>5640.624000000001</v>
      </c>
      <c r="BW20" s="24">
        <f t="shared" si="31"/>
        <v>2045.736</v>
      </c>
      <c r="BX20" s="24">
        <f t="shared" si="31"/>
        <v>4113.647999999999</v>
      </c>
      <c r="BY20" s="24">
        <f t="shared" si="31"/>
        <v>4123.944</v>
      </c>
      <c r="BZ20" s="24">
        <f t="shared" si="31"/>
        <v>4040.7840000000006</v>
      </c>
      <c r="CA20" s="24">
        <f t="shared" si="31"/>
        <v>4087.5120000000006</v>
      </c>
      <c r="CB20" s="24">
        <f t="shared" si="31"/>
        <v>5742.792</v>
      </c>
      <c r="CC20" s="24">
        <f t="shared" si="31"/>
        <v>2650.824</v>
      </c>
      <c r="CD20" s="24">
        <f t="shared" si="31"/>
        <v>3683.592</v>
      </c>
      <c r="CE20" s="24">
        <f t="shared" si="31"/>
        <v>3361.2479999999996</v>
      </c>
      <c r="CF20" s="24">
        <f t="shared" si="31"/>
        <v>2628.648</v>
      </c>
      <c r="CG20" s="27" t="s">
        <v>19</v>
      </c>
      <c r="CH20" s="23">
        <v>12.083350464190978</v>
      </c>
      <c r="CI20" s="12">
        <v>0.68</v>
      </c>
      <c r="CJ20" s="24">
        <f>$CI$20*$B$45*CJ39</f>
        <v>6388.464</v>
      </c>
      <c r="CK20" s="27" t="s">
        <v>19</v>
      </c>
      <c r="CL20" s="23">
        <v>12.083350464190978</v>
      </c>
      <c r="CM20" s="45">
        <v>0.68</v>
      </c>
      <c r="CN20" s="24">
        <f>$CM$20*$B$45*CN39</f>
        <v>3563.4719999999998</v>
      </c>
      <c r="CO20" s="27" t="s">
        <v>19</v>
      </c>
      <c r="CP20" s="23">
        <v>12.083350464190978</v>
      </c>
      <c r="CQ20" s="12">
        <v>0.66</v>
      </c>
      <c r="CR20" s="24">
        <f>$CQ$20*$B$45*CR39</f>
        <v>3194.928</v>
      </c>
      <c r="CS20" s="27" t="s">
        <v>19</v>
      </c>
      <c r="CT20" s="23">
        <v>12.083350464190978</v>
      </c>
      <c r="CU20" s="12">
        <v>0.28</v>
      </c>
      <c r="CV20" s="24">
        <f>$CU$20*CV39*$B$45</f>
        <v>1171.2960000000003</v>
      </c>
      <c r="CW20" s="24">
        <f>$CU$20*CW39*$B$45</f>
        <v>2402.4</v>
      </c>
    </row>
    <row r="21" spans="1:101" ht="12.75">
      <c r="A21" s="55" t="s">
        <v>31</v>
      </c>
      <c r="B21" s="55"/>
      <c r="C21" s="55"/>
      <c r="D21" s="55"/>
      <c r="E21" s="55"/>
      <c r="F21" s="55"/>
      <c r="G21" s="9" t="s">
        <v>9</v>
      </c>
      <c r="H21" s="12">
        <v>7.994505494505494</v>
      </c>
      <c r="I21" s="12">
        <v>0.23</v>
      </c>
      <c r="J21" s="24">
        <f aca="true" t="shared" si="32" ref="J21:X21">$I$21*J39*$B$45</f>
        <v>2092.3559999999998</v>
      </c>
      <c r="K21" s="24">
        <f t="shared" si="32"/>
        <v>1279.812</v>
      </c>
      <c r="L21" s="24">
        <f t="shared" si="32"/>
        <v>1861.344</v>
      </c>
      <c r="M21" s="24">
        <f t="shared" si="32"/>
        <v>1490.124</v>
      </c>
      <c r="N21" s="24">
        <f t="shared" si="32"/>
        <v>1547.5320000000002</v>
      </c>
      <c r="O21" s="24">
        <f t="shared" si="32"/>
        <v>1502.82</v>
      </c>
      <c r="P21" s="24">
        <f t="shared" si="32"/>
        <v>1507.5120000000002</v>
      </c>
      <c r="Q21" s="24">
        <f t="shared" si="32"/>
        <v>1176.312</v>
      </c>
      <c r="R21" s="24">
        <f t="shared" si="32"/>
        <v>2064.7560000000003</v>
      </c>
      <c r="S21" s="24">
        <f t="shared" si="32"/>
        <v>1433.82</v>
      </c>
      <c r="T21" s="24">
        <f t="shared" si="32"/>
        <v>1440.996</v>
      </c>
      <c r="U21" s="24">
        <f t="shared" si="32"/>
        <v>1433.268</v>
      </c>
      <c r="V21" s="24">
        <f t="shared" si="32"/>
        <v>1410.912</v>
      </c>
      <c r="W21" s="24">
        <f t="shared" si="32"/>
        <v>2001.2760000000003</v>
      </c>
      <c r="X21" s="24">
        <f t="shared" si="32"/>
        <v>1491.2279999999998</v>
      </c>
      <c r="Y21" s="25" t="s">
        <v>9</v>
      </c>
      <c r="Z21" s="23">
        <v>7.994505494505494</v>
      </c>
      <c r="AA21" s="45">
        <v>0.23</v>
      </c>
      <c r="AB21" s="24">
        <f>$AA$21*AB39*$B$45</f>
        <v>1987.476</v>
      </c>
      <c r="AC21" s="24">
        <f>$AA$21*AC39*$B$45</f>
        <v>2017.284</v>
      </c>
      <c r="AD21" s="24">
        <f>$AA$21*AD39*$B$45</f>
        <v>1234.2720000000002</v>
      </c>
      <c r="AE21" s="24">
        <f>$AA$21*AE39*$B$45</f>
        <v>1307.1360000000002</v>
      </c>
      <c r="AF21" s="24">
        <f>$AA$21*AF39*$B$45</f>
        <v>1328.664</v>
      </c>
      <c r="AG21" s="25" t="s">
        <v>9</v>
      </c>
      <c r="AH21" s="23">
        <v>7.994505494505494</v>
      </c>
      <c r="AI21" s="12">
        <v>0.23</v>
      </c>
      <c r="AJ21" s="24">
        <f>$AI$21*$B$45*AJ39</f>
        <v>456.5040000000001</v>
      </c>
      <c r="AK21" s="24">
        <f aca="true" t="shared" si="33" ref="AK21:AQ21">$AI$21*$B$45*AK39</f>
        <v>224.11200000000002</v>
      </c>
      <c r="AL21" s="24">
        <f t="shared" si="33"/>
        <v>1114.488</v>
      </c>
      <c r="AM21" s="24">
        <f t="shared" si="33"/>
        <v>913.284</v>
      </c>
      <c r="AN21" s="24">
        <f t="shared" si="33"/>
        <v>911.6280000000002</v>
      </c>
      <c r="AO21" s="24">
        <f t="shared" si="33"/>
        <v>1126.0800000000002</v>
      </c>
      <c r="AP21" s="24">
        <f t="shared" si="33"/>
        <v>1157.8200000000002</v>
      </c>
      <c r="AQ21" s="24">
        <f t="shared" si="33"/>
        <v>933.984</v>
      </c>
      <c r="AR21" s="25" t="s">
        <v>9</v>
      </c>
      <c r="AS21" s="23">
        <v>7.994505494505494</v>
      </c>
      <c r="AT21" s="12">
        <v>0.23</v>
      </c>
      <c r="AU21" s="24">
        <f aca="true" t="shared" si="34" ref="AU21:CF21">$AT$21*AU39*$B$45</f>
        <v>2003.7600000000002</v>
      </c>
      <c r="AV21" s="24">
        <f t="shared" si="34"/>
        <v>2010.9360000000001</v>
      </c>
      <c r="AW21" s="24">
        <f t="shared" si="34"/>
        <v>1931.172</v>
      </c>
      <c r="AX21" s="24">
        <f t="shared" si="34"/>
        <v>1371.996</v>
      </c>
      <c r="AY21" s="24">
        <f t="shared" si="34"/>
        <v>1414.5</v>
      </c>
      <c r="AZ21" s="24">
        <f t="shared" si="34"/>
        <v>1447.344</v>
      </c>
      <c r="BA21" s="24">
        <f t="shared" si="34"/>
        <v>1289.748</v>
      </c>
      <c r="BB21" s="24">
        <f t="shared" si="34"/>
        <v>1636.404</v>
      </c>
      <c r="BC21" s="24">
        <f t="shared" si="34"/>
        <v>1299.96</v>
      </c>
      <c r="BD21" s="24">
        <f t="shared" si="34"/>
        <v>1296.372</v>
      </c>
      <c r="BE21" s="24">
        <f t="shared" si="34"/>
        <v>1303.824</v>
      </c>
      <c r="BF21" s="24">
        <f t="shared" si="34"/>
        <v>1305.48</v>
      </c>
      <c r="BG21" s="24">
        <f t="shared" si="34"/>
        <v>1445.6879999999999</v>
      </c>
      <c r="BH21" s="24">
        <f t="shared" si="34"/>
        <v>1478.808</v>
      </c>
      <c r="BI21" s="24">
        <f t="shared" si="34"/>
        <v>1431.336</v>
      </c>
      <c r="BJ21" s="24">
        <f t="shared" si="34"/>
        <v>1256.3519999999999</v>
      </c>
      <c r="BK21" s="24">
        <f t="shared" si="34"/>
        <v>1605.768</v>
      </c>
      <c r="BL21" s="24">
        <f t="shared" si="34"/>
        <v>1665.66</v>
      </c>
      <c r="BM21" s="24">
        <f t="shared" si="34"/>
        <v>1598.3160000000003</v>
      </c>
      <c r="BN21" s="24">
        <f t="shared" si="34"/>
        <v>1696.848</v>
      </c>
      <c r="BO21" s="24">
        <f t="shared" si="34"/>
        <v>1477.704</v>
      </c>
      <c r="BP21" s="24">
        <f t="shared" si="34"/>
        <v>1969.8120000000001</v>
      </c>
      <c r="BQ21" s="24">
        <f t="shared" si="34"/>
        <v>1124.424</v>
      </c>
      <c r="BR21" s="24">
        <f t="shared" si="34"/>
        <v>1128.8400000000001</v>
      </c>
      <c r="BS21" s="24">
        <f t="shared" si="34"/>
        <v>1415.604</v>
      </c>
      <c r="BT21" s="24">
        <f t="shared" si="34"/>
        <v>1976.4360000000001</v>
      </c>
      <c r="BU21" s="24">
        <f t="shared" si="34"/>
        <v>1183.488</v>
      </c>
      <c r="BV21" s="24">
        <f t="shared" si="34"/>
        <v>1965.672</v>
      </c>
      <c r="BW21" s="24">
        <f t="shared" si="34"/>
        <v>712.9080000000001</v>
      </c>
      <c r="BX21" s="24">
        <f t="shared" si="34"/>
        <v>1433.544</v>
      </c>
      <c r="BY21" s="24">
        <f t="shared" si="34"/>
        <v>1437.132</v>
      </c>
      <c r="BZ21" s="24">
        <f t="shared" si="34"/>
        <v>1408.152</v>
      </c>
      <c r="CA21" s="24">
        <f t="shared" si="34"/>
        <v>1424.4360000000001</v>
      </c>
      <c r="CB21" s="24">
        <f t="shared" si="34"/>
        <v>2001.2760000000003</v>
      </c>
      <c r="CC21" s="24">
        <f t="shared" si="34"/>
        <v>923.7719999999999</v>
      </c>
      <c r="CD21" s="24">
        <f t="shared" si="34"/>
        <v>1283.6760000000002</v>
      </c>
      <c r="CE21" s="24">
        <f t="shared" si="34"/>
        <v>1171.344</v>
      </c>
      <c r="CF21" s="24">
        <f t="shared" si="34"/>
        <v>916.0440000000001</v>
      </c>
      <c r="CG21" s="25" t="s">
        <v>9</v>
      </c>
      <c r="CH21" s="23">
        <v>7.994505494505494</v>
      </c>
      <c r="CI21" s="12">
        <v>0.23</v>
      </c>
      <c r="CJ21" s="24">
        <f>$CI$21*$B$45*CJ39</f>
        <v>2160.804</v>
      </c>
      <c r="CK21" s="25" t="s">
        <v>9</v>
      </c>
      <c r="CL21" s="23">
        <v>7.994505494505494</v>
      </c>
      <c r="CM21" s="45">
        <v>0.23</v>
      </c>
      <c r="CN21" s="24">
        <f>$CM$21*$B$45*CN39</f>
        <v>1205.2920000000001</v>
      </c>
      <c r="CO21" s="25" t="s">
        <v>9</v>
      </c>
      <c r="CP21" s="23">
        <v>7.994505494505494</v>
      </c>
      <c r="CQ21" s="12">
        <v>0.23</v>
      </c>
      <c r="CR21" s="24">
        <f>$CQ$21*$B$45*CR39</f>
        <v>1113.384</v>
      </c>
      <c r="CS21" s="25" t="s">
        <v>9</v>
      </c>
      <c r="CT21" s="23">
        <v>7.994505494505494</v>
      </c>
      <c r="CU21" s="12">
        <v>0.23</v>
      </c>
      <c r="CV21" s="24">
        <f>$CU$21*CV39*$B$45</f>
        <v>962.1360000000002</v>
      </c>
      <c r="CW21" s="24">
        <f>$CU$21*CW39*$B$45</f>
        <v>1973.4</v>
      </c>
    </row>
    <row r="22" spans="1:101" ht="12.75">
      <c r="A22" s="55" t="s">
        <v>32</v>
      </c>
      <c r="B22" s="55"/>
      <c r="C22" s="55"/>
      <c r="D22" s="55"/>
      <c r="E22" s="55"/>
      <c r="F22" s="55"/>
      <c r="G22" s="9" t="s">
        <v>9</v>
      </c>
      <c r="H22" s="12">
        <v>7.994505494505494</v>
      </c>
      <c r="I22" s="12">
        <v>2.74</v>
      </c>
      <c r="J22" s="24">
        <f aca="true" t="shared" si="35" ref="J22:X22">$I$22*J39*$B$45</f>
        <v>24926.328000000005</v>
      </c>
      <c r="K22" s="24">
        <f t="shared" si="35"/>
        <v>15246.456</v>
      </c>
      <c r="L22" s="24">
        <f t="shared" si="35"/>
        <v>22174.272</v>
      </c>
      <c r="M22" s="24">
        <f t="shared" si="35"/>
        <v>17751.912</v>
      </c>
      <c r="N22" s="24">
        <f t="shared" si="35"/>
        <v>18435.816000000003</v>
      </c>
      <c r="O22" s="24">
        <f t="shared" si="35"/>
        <v>17903.16</v>
      </c>
      <c r="P22" s="24">
        <f t="shared" si="35"/>
        <v>17959.056000000004</v>
      </c>
      <c r="Q22" s="24">
        <f t="shared" si="35"/>
        <v>14013.456</v>
      </c>
      <c r="R22" s="24">
        <f t="shared" si="35"/>
        <v>24597.528000000006</v>
      </c>
      <c r="S22" s="24">
        <f t="shared" si="35"/>
        <v>17081.16</v>
      </c>
      <c r="T22" s="24">
        <f t="shared" si="35"/>
        <v>17166.648</v>
      </c>
      <c r="U22" s="24">
        <f t="shared" si="35"/>
        <v>17074.584000000003</v>
      </c>
      <c r="V22" s="24">
        <f t="shared" si="35"/>
        <v>16808.256</v>
      </c>
      <c r="W22" s="24">
        <f t="shared" si="35"/>
        <v>23841.288</v>
      </c>
      <c r="X22" s="24">
        <f t="shared" si="35"/>
        <v>17765.064</v>
      </c>
      <c r="Y22" s="25" t="s">
        <v>9</v>
      </c>
      <c r="Z22" s="23">
        <v>7.994505494505494</v>
      </c>
      <c r="AA22" s="45">
        <v>2.74</v>
      </c>
      <c r="AB22" s="24">
        <f>$AA$22*AB39*$B$45</f>
        <v>23676.888000000003</v>
      </c>
      <c r="AC22" s="24">
        <f>$AA$22*AC39*$B$45</f>
        <v>24031.992000000002</v>
      </c>
      <c r="AD22" s="24">
        <f>$AA$22*AD39*$B$45</f>
        <v>14703.936</v>
      </c>
      <c r="AE22" s="24">
        <f>$AA$22*AE39*$B$45</f>
        <v>15571.968000000003</v>
      </c>
      <c r="AF22" s="24">
        <f>$AA$22*AF39*$B$45</f>
        <v>15828.432</v>
      </c>
      <c r="AG22" s="25" t="s">
        <v>9</v>
      </c>
      <c r="AH22" s="23">
        <v>7.994505494505494</v>
      </c>
      <c r="AI22" s="12">
        <v>2.97</v>
      </c>
      <c r="AJ22" s="24">
        <f>$AI$22*$B$45*AJ39</f>
        <v>5894.856000000001</v>
      </c>
      <c r="AK22" s="24">
        <f aca="true" t="shared" si="36" ref="AK22:AQ22">$AI$22*$B$45*AK39</f>
        <v>2893.9680000000003</v>
      </c>
      <c r="AL22" s="24">
        <f t="shared" si="36"/>
        <v>14391.432</v>
      </c>
      <c r="AM22" s="24">
        <f t="shared" si="36"/>
        <v>11793.276</v>
      </c>
      <c r="AN22" s="24">
        <f t="shared" si="36"/>
        <v>11771.892</v>
      </c>
      <c r="AO22" s="24">
        <f t="shared" si="36"/>
        <v>14541.12</v>
      </c>
      <c r="AP22" s="24">
        <f t="shared" si="36"/>
        <v>14950.98</v>
      </c>
      <c r="AQ22" s="24">
        <f t="shared" si="36"/>
        <v>12060.576</v>
      </c>
      <c r="AR22" s="25" t="s">
        <v>9</v>
      </c>
      <c r="AS22" s="23">
        <v>7.994505494505494</v>
      </c>
      <c r="AT22" s="12">
        <v>2.97</v>
      </c>
      <c r="AU22" s="24">
        <f aca="true" t="shared" si="37" ref="AU22:CF22">$AT$22*AU39*$B$45</f>
        <v>25874.640000000003</v>
      </c>
      <c r="AV22" s="24">
        <f t="shared" si="37"/>
        <v>25967.304</v>
      </c>
      <c r="AW22" s="24">
        <f t="shared" si="37"/>
        <v>24937.308000000005</v>
      </c>
      <c r="AX22" s="24">
        <f t="shared" si="37"/>
        <v>17716.644</v>
      </c>
      <c r="AY22" s="24">
        <f t="shared" si="37"/>
        <v>18265.5</v>
      </c>
      <c r="AZ22" s="24">
        <f t="shared" si="37"/>
        <v>18689.616</v>
      </c>
      <c r="BA22" s="24">
        <f t="shared" si="37"/>
        <v>16654.572</v>
      </c>
      <c r="BB22" s="24">
        <f t="shared" si="37"/>
        <v>21130.956</v>
      </c>
      <c r="BC22" s="24">
        <f t="shared" si="37"/>
        <v>16786.440000000002</v>
      </c>
      <c r="BD22" s="24">
        <f t="shared" si="37"/>
        <v>16740.108</v>
      </c>
      <c r="BE22" s="24">
        <f t="shared" si="37"/>
        <v>16836.336</v>
      </c>
      <c r="BF22" s="24">
        <f t="shared" si="37"/>
        <v>16857.72</v>
      </c>
      <c r="BG22" s="24">
        <f t="shared" si="37"/>
        <v>18668.232</v>
      </c>
      <c r="BH22" s="24">
        <f t="shared" si="37"/>
        <v>19095.912</v>
      </c>
      <c r="BI22" s="24">
        <f t="shared" si="37"/>
        <v>18482.904000000002</v>
      </c>
      <c r="BJ22" s="24">
        <f t="shared" si="37"/>
        <v>16223.328</v>
      </c>
      <c r="BK22" s="24">
        <f t="shared" si="37"/>
        <v>20735.352</v>
      </c>
      <c r="BL22" s="24">
        <f t="shared" si="37"/>
        <v>21508.74</v>
      </c>
      <c r="BM22" s="24">
        <f t="shared" si="37"/>
        <v>20639.124000000003</v>
      </c>
      <c r="BN22" s="24">
        <f t="shared" si="37"/>
        <v>21911.471999999998</v>
      </c>
      <c r="BO22" s="24">
        <f t="shared" si="37"/>
        <v>19081.656000000003</v>
      </c>
      <c r="BP22" s="24">
        <f t="shared" si="37"/>
        <v>25436.268000000004</v>
      </c>
      <c r="BQ22" s="24">
        <f t="shared" si="37"/>
        <v>14519.736</v>
      </c>
      <c r="BR22" s="24">
        <f t="shared" si="37"/>
        <v>14576.76</v>
      </c>
      <c r="BS22" s="24">
        <f t="shared" si="37"/>
        <v>18279.756</v>
      </c>
      <c r="BT22" s="24">
        <f t="shared" si="37"/>
        <v>25521.804</v>
      </c>
      <c r="BU22" s="24">
        <f t="shared" si="37"/>
        <v>15282.432</v>
      </c>
      <c r="BV22" s="24">
        <f t="shared" si="37"/>
        <v>25382.808000000005</v>
      </c>
      <c r="BW22" s="24">
        <f t="shared" si="37"/>
        <v>9205.812000000002</v>
      </c>
      <c r="BX22" s="24">
        <f t="shared" si="37"/>
        <v>18511.415999999997</v>
      </c>
      <c r="BY22" s="24">
        <f t="shared" si="37"/>
        <v>18557.748000000003</v>
      </c>
      <c r="BZ22" s="24">
        <f t="shared" si="37"/>
        <v>18183.528000000002</v>
      </c>
      <c r="CA22" s="24">
        <f t="shared" si="37"/>
        <v>18393.804000000004</v>
      </c>
      <c r="CB22" s="24">
        <f t="shared" si="37"/>
        <v>25842.564</v>
      </c>
      <c r="CC22" s="24">
        <f t="shared" si="37"/>
        <v>11928.708</v>
      </c>
      <c r="CD22" s="24">
        <f t="shared" si="37"/>
        <v>16576.164000000004</v>
      </c>
      <c r="CE22" s="24">
        <f t="shared" si="37"/>
        <v>15125.616000000002</v>
      </c>
      <c r="CF22" s="24">
        <f t="shared" si="37"/>
        <v>11828.916000000001</v>
      </c>
      <c r="CG22" s="25" t="s">
        <v>9</v>
      </c>
      <c r="CH22" s="23">
        <v>7.994505494505494</v>
      </c>
      <c r="CI22" s="12">
        <v>2.74</v>
      </c>
      <c r="CJ22" s="24">
        <f>$CI$22*$B$45*CJ39</f>
        <v>25741.752</v>
      </c>
      <c r="CK22" s="25" t="s">
        <v>9</v>
      </c>
      <c r="CL22" s="23">
        <v>7.994505494505494</v>
      </c>
      <c r="CM22" s="45">
        <v>2.74</v>
      </c>
      <c r="CN22" s="24">
        <f>$CM$22*$B$45*CN39</f>
        <v>14358.696</v>
      </c>
      <c r="CO22" s="25" t="s">
        <v>9</v>
      </c>
      <c r="CP22" s="23">
        <v>7.994505494505494</v>
      </c>
      <c r="CQ22" s="12">
        <v>2.97</v>
      </c>
      <c r="CR22" s="24">
        <f>$CQ$22*$B$45*CR39</f>
        <v>14377.176</v>
      </c>
      <c r="CS22" s="25" t="s">
        <v>9</v>
      </c>
      <c r="CT22" s="23">
        <v>7.994505494505494</v>
      </c>
      <c r="CU22" s="23">
        <v>2.97</v>
      </c>
      <c r="CV22" s="24">
        <f>$CU$22*CV39*$B$45</f>
        <v>12424.104000000001</v>
      </c>
      <c r="CW22" s="24">
        <f>$CU$22*CW39*$B$45</f>
        <v>25482.600000000002</v>
      </c>
    </row>
    <row r="23" spans="1:101" ht="12.75">
      <c r="A23" s="55" t="s">
        <v>33</v>
      </c>
      <c r="B23" s="55"/>
      <c r="C23" s="55"/>
      <c r="D23" s="55"/>
      <c r="E23" s="55"/>
      <c r="F23" s="55"/>
      <c r="G23" s="9" t="s">
        <v>9</v>
      </c>
      <c r="H23" s="12">
        <v>7.994505494505494</v>
      </c>
      <c r="I23" s="12">
        <v>0</v>
      </c>
      <c r="J23" s="24">
        <f aca="true" t="shared" si="38" ref="J23:X23">$I$23*J39*$B$45</f>
        <v>0</v>
      </c>
      <c r="K23" s="24">
        <f t="shared" si="38"/>
        <v>0</v>
      </c>
      <c r="L23" s="24">
        <f t="shared" si="38"/>
        <v>0</v>
      </c>
      <c r="M23" s="24">
        <f t="shared" si="38"/>
        <v>0</v>
      </c>
      <c r="N23" s="24">
        <f t="shared" si="38"/>
        <v>0</v>
      </c>
      <c r="O23" s="24">
        <f t="shared" si="38"/>
        <v>0</v>
      </c>
      <c r="P23" s="24">
        <f t="shared" si="38"/>
        <v>0</v>
      </c>
      <c r="Q23" s="24">
        <f t="shared" si="38"/>
        <v>0</v>
      </c>
      <c r="R23" s="24">
        <f t="shared" si="38"/>
        <v>0</v>
      </c>
      <c r="S23" s="24">
        <f t="shared" si="38"/>
        <v>0</v>
      </c>
      <c r="T23" s="24">
        <f t="shared" si="38"/>
        <v>0</v>
      </c>
      <c r="U23" s="24">
        <f t="shared" si="38"/>
        <v>0</v>
      </c>
      <c r="V23" s="24">
        <f t="shared" si="38"/>
        <v>0</v>
      </c>
      <c r="W23" s="24">
        <f t="shared" si="38"/>
        <v>0</v>
      </c>
      <c r="X23" s="24">
        <f t="shared" si="38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25" t="s">
        <v>9</v>
      </c>
      <c r="AH23" s="23">
        <v>7.994505494505494</v>
      </c>
      <c r="AI23" s="12">
        <v>3.31</v>
      </c>
      <c r="AJ23" s="24">
        <f>$AI$23*$B$45*AJ39</f>
        <v>6569.688</v>
      </c>
      <c r="AK23" s="24">
        <f aca="true" t="shared" si="39" ref="AK23:AQ23">$AI$23*$B$45*AK39</f>
        <v>3225.264</v>
      </c>
      <c r="AL23" s="24">
        <f t="shared" si="39"/>
        <v>16038.936</v>
      </c>
      <c r="AM23" s="24">
        <f t="shared" si="39"/>
        <v>13143.347999999998</v>
      </c>
      <c r="AN23" s="24">
        <f t="shared" si="39"/>
        <v>13119.516</v>
      </c>
      <c r="AO23" s="24">
        <f t="shared" si="39"/>
        <v>16205.76</v>
      </c>
      <c r="AP23" s="24">
        <f t="shared" si="39"/>
        <v>16662.54</v>
      </c>
      <c r="AQ23" s="24">
        <f t="shared" si="39"/>
        <v>13441.248</v>
      </c>
      <c r="AR23" s="25" t="s">
        <v>9</v>
      </c>
      <c r="AS23" s="23">
        <v>7.994505494505494</v>
      </c>
      <c r="AT23" s="12">
        <v>3.31</v>
      </c>
      <c r="AU23" s="24">
        <f aca="true" t="shared" si="40" ref="AU23:CF23">$AT$23*AU39*$B$45</f>
        <v>28836.72</v>
      </c>
      <c r="AV23" s="24">
        <f t="shared" si="40"/>
        <v>28939.992000000002</v>
      </c>
      <c r="AW23" s="24">
        <f t="shared" si="40"/>
        <v>27792.084000000003</v>
      </c>
      <c r="AX23" s="24">
        <f t="shared" si="40"/>
        <v>19744.812</v>
      </c>
      <c r="AY23" s="24">
        <f t="shared" si="40"/>
        <v>20356.5</v>
      </c>
      <c r="AZ23" s="24">
        <f t="shared" si="40"/>
        <v>20829.167999999998</v>
      </c>
      <c r="BA23" s="24">
        <f t="shared" si="40"/>
        <v>18561.156000000003</v>
      </c>
      <c r="BB23" s="24">
        <f t="shared" si="40"/>
        <v>23549.988</v>
      </c>
      <c r="BC23" s="24">
        <f t="shared" si="40"/>
        <v>18708.12</v>
      </c>
      <c r="BD23" s="24">
        <f t="shared" si="40"/>
        <v>18656.483999999997</v>
      </c>
      <c r="BE23" s="24">
        <f t="shared" si="40"/>
        <v>18763.728</v>
      </c>
      <c r="BF23" s="24">
        <f t="shared" si="40"/>
        <v>18787.56</v>
      </c>
      <c r="BG23" s="24">
        <f t="shared" si="40"/>
        <v>20805.335999999996</v>
      </c>
      <c r="BH23" s="24">
        <f t="shared" si="40"/>
        <v>21281.976</v>
      </c>
      <c r="BI23" s="24">
        <f t="shared" si="40"/>
        <v>20598.792</v>
      </c>
      <c r="BJ23" s="24">
        <f t="shared" si="40"/>
        <v>18080.544</v>
      </c>
      <c r="BK23" s="24">
        <f t="shared" si="40"/>
        <v>23109.095999999998</v>
      </c>
      <c r="BL23" s="24">
        <f t="shared" si="40"/>
        <v>23971.02</v>
      </c>
      <c r="BM23" s="24">
        <f t="shared" si="40"/>
        <v>23001.852000000003</v>
      </c>
      <c r="BN23" s="24">
        <f t="shared" si="40"/>
        <v>24419.856</v>
      </c>
      <c r="BO23" s="24">
        <f t="shared" si="40"/>
        <v>21266.088</v>
      </c>
      <c r="BP23" s="24">
        <f t="shared" si="40"/>
        <v>28348.164000000004</v>
      </c>
      <c r="BQ23" s="24">
        <f t="shared" si="40"/>
        <v>16181.928</v>
      </c>
      <c r="BR23" s="24">
        <f t="shared" si="40"/>
        <v>16245.48</v>
      </c>
      <c r="BS23" s="24">
        <f t="shared" si="40"/>
        <v>20372.388</v>
      </c>
      <c r="BT23" s="24">
        <f t="shared" si="40"/>
        <v>28443.492000000002</v>
      </c>
      <c r="BU23" s="24">
        <f t="shared" si="40"/>
        <v>17031.936</v>
      </c>
      <c r="BV23" s="24">
        <f t="shared" si="40"/>
        <v>28288.584000000003</v>
      </c>
      <c r="BW23" s="24">
        <f t="shared" si="40"/>
        <v>10259.676000000001</v>
      </c>
      <c r="BX23" s="24">
        <f t="shared" si="40"/>
        <v>20630.568</v>
      </c>
      <c r="BY23" s="24">
        <f t="shared" si="40"/>
        <v>20682.204000000005</v>
      </c>
      <c r="BZ23" s="24">
        <f t="shared" si="40"/>
        <v>20265.144</v>
      </c>
      <c r="CA23" s="24">
        <f t="shared" si="40"/>
        <v>20499.492000000002</v>
      </c>
      <c r="CB23" s="24">
        <f t="shared" si="40"/>
        <v>28800.972</v>
      </c>
      <c r="CC23" s="24">
        <f t="shared" si="40"/>
        <v>13294.284</v>
      </c>
      <c r="CD23" s="24">
        <f t="shared" si="40"/>
        <v>18473.772</v>
      </c>
      <c r="CE23" s="24">
        <f t="shared" si="40"/>
        <v>16857.167999999998</v>
      </c>
      <c r="CF23" s="24">
        <f t="shared" si="40"/>
        <v>13183.068</v>
      </c>
      <c r="CG23" s="25" t="s">
        <v>9</v>
      </c>
      <c r="CH23" s="23">
        <v>7.994505494505494</v>
      </c>
      <c r="CI23" s="12">
        <v>0</v>
      </c>
      <c r="CJ23" s="24">
        <f>$CI$23*$B$45*CJ39</f>
        <v>0</v>
      </c>
      <c r="CK23" s="25" t="s">
        <v>9</v>
      </c>
      <c r="CL23" s="23">
        <v>7.994505494505494</v>
      </c>
      <c r="CM23" s="45">
        <v>0</v>
      </c>
      <c r="CN23" s="24">
        <f>$CM$23*$B$45*CN39</f>
        <v>0</v>
      </c>
      <c r="CO23" s="25" t="s">
        <v>9</v>
      </c>
      <c r="CP23" s="23">
        <v>7.994505494505494</v>
      </c>
      <c r="CQ23" s="12">
        <v>3.31</v>
      </c>
      <c r="CR23" s="24">
        <f>$CQ$23*$B$45*CR39</f>
        <v>16023.047999999999</v>
      </c>
      <c r="CS23" s="25" t="s">
        <v>9</v>
      </c>
      <c r="CT23" s="23">
        <v>7.994505494505494</v>
      </c>
      <c r="CU23" s="23">
        <v>3.31</v>
      </c>
      <c r="CV23" s="24">
        <f>$CU$23*CV39*$B$45</f>
        <v>13846.392</v>
      </c>
      <c r="CW23" s="24">
        <f>$CU$23*CW39*$B$45</f>
        <v>28399.800000000003</v>
      </c>
    </row>
    <row r="24" spans="1:101" ht="13.5" customHeight="1">
      <c r="A24" s="62" t="s">
        <v>20</v>
      </c>
      <c r="B24" s="62"/>
      <c r="C24" s="62"/>
      <c r="D24" s="62"/>
      <c r="E24" s="62"/>
      <c r="F24" s="62"/>
      <c r="G24" s="11"/>
      <c r="H24" s="6">
        <f>SUM(H25:H28)</f>
        <v>33.76989389920425</v>
      </c>
      <c r="I24" s="40">
        <f>SUM(I25:I28)</f>
        <v>5.6</v>
      </c>
      <c r="J24" s="21">
        <f>SUM(J25:J28)</f>
        <v>50944.31999999999</v>
      </c>
      <c r="K24" s="21">
        <f>SUM(K25:K28)</f>
        <v>31160.64</v>
      </c>
      <c r="L24" s="21">
        <f>SUM(L25:L28)</f>
        <v>45319.68</v>
      </c>
      <c r="M24" s="21">
        <f aca="true" t="shared" si="41" ref="M24:R24">SUM(M25:M28)</f>
        <v>36281.28</v>
      </c>
      <c r="N24" s="21">
        <f t="shared" si="41"/>
        <v>37679.04000000001</v>
      </c>
      <c r="O24" s="21">
        <f>SUM(O25:O28)</f>
        <v>36590.4</v>
      </c>
      <c r="P24" s="21">
        <f t="shared" si="41"/>
        <v>36704.64</v>
      </c>
      <c r="Q24" s="21">
        <f t="shared" si="41"/>
        <v>28640.64</v>
      </c>
      <c r="R24" s="21">
        <f t="shared" si="41"/>
        <v>50272.32</v>
      </c>
      <c r="S24" s="21">
        <f aca="true" t="shared" si="42" ref="S24:X24">SUM(S25:S28)</f>
        <v>34910.4</v>
      </c>
      <c r="T24" s="21">
        <f t="shared" si="42"/>
        <v>35085.12</v>
      </c>
      <c r="U24" s="21">
        <f t="shared" si="42"/>
        <v>34896.96</v>
      </c>
      <c r="V24" s="21">
        <f t="shared" si="42"/>
        <v>34352.64</v>
      </c>
      <c r="W24" s="21">
        <f t="shared" si="42"/>
        <v>48726.72</v>
      </c>
      <c r="X24" s="21">
        <f t="shared" si="42"/>
        <v>36308.159999999996</v>
      </c>
      <c r="Y24" s="26"/>
      <c r="Z24" s="28">
        <f aca="true" t="shared" si="43" ref="Z24:AF24">SUM(Z25:Z28)</f>
        <v>33.76989389920425</v>
      </c>
      <c r="AA24" s="46">
        <f t="shared" si="43"/>
        <v>5.14</v>
      </c>
      <c r="AB24" s="21">
        <f t="shared" si="43"/>
        <v>44415.768</v>
      </c>
      <c r="AC24" s="21">
        <f t="shared" si="43"/>
        <v>45081.912000000004</v>
      </c>
      <c r="AD24" s="21">
        <f t="shared" si="43"/>
        <v>27583.296</v>
      </c>
      <c r="AE24" s="21">
        <f t="shared" si="43"/>
        <v>29211.647999999997</v>
      </c>
      <c r="AF24" s="21">
        <f t="shared" si="43"/>
        <v>29692.752000000004</v>
      </c>
      <c r="AG24" s="26"/>
      <c r="AH24" s="28">
        <f aca="true" t="shared" si="44" ref="AH24:AQ24">SUM(AH25:AH28)</f>
        <v>33.76989389920425</v>
      </c>
      <c r="AI24" s="40">
        <f t="shared" si="44"/>
        <v>1.71</v>
      </c>
      <c r="AJ24" s="31">
        <f t="shared" si="44"/>
        <v>3394.008</v>
      </c>
      <c r="AK24" s="31">
        <f t="shared" si="44"/>
        <v>1666.224</v>
      </c>
      <c r="AL24" s="31">
        <f t="shared" si="44"/>
        <v>8285.975999999999</v>
      </c>
      <c r="AM24" s="31">
        <f t="shared" si="44"/>
        <v>6790.067999999999</v>
      </c>
      <c r="AN24" s="31">
        <f t="shared" si="44"/>
        <v>6777.755999999999</v>
      </c>
      <c r="AO24" s="31">
        <f t="shared" si="44"/>
        <v>8372.16</v>
      </c>
      <c r="AP24" s="31">
        <f t="shared" si="44"/>
        <v>8608.14</v>
      </c>
      <c r="AQ24" s="31">
        <f t="shared" si="44"/>
        <v>6943.967999999999</v>
      </c>
      <c r="AR24" s="26"/>
      <c r="AS24" s="28">
        <f aca="true" t="shared" si="45" ref="AS24:AX24">SUM(AS25:AS28)</f>
        <v>33.76989389920425</v>
      </c>
      <c r="AT24" s="40">
        <f t="shared" si="45"/>
        <v>1.71</v>
      </c>
      <c r="AU24" s="21">
        <f t="shared" si="45"/>
        <v>14897.519999999999</v>
      </c>
      <c r="AV24" s="21">
        <f t="shared" si="45"/>
        <v>14950.872</v>
      </c>
      <c r="AW24" s="21">
        <f t="shared" si="45"/>
        <v>14357.844000000001</v>
      </c>
      <c r="AX24" s="21">
        <f t="shared" si="45"/>
        <v>10200.492000000002</v>
      </c>
      <c r="AY24" s="21">
        <f aca="true" t="shared" si="46" ref="AY24:BD24">SUM(AY25:AY28)</f>
        <v>10516.5</v>
      </c>
      <c r="AZ24" s="21">
        <f t="shared" si="46"/>
        <v>10760.688</v>
      </c>
      <c r="BA24" s="21">
        <f t="shared" si="46"/>
        <v>9588.996</v>
      </c>
      <c r="BB24" s="21">
        <f t="shared" si="46"/>
        <v>12166.307999999999</v>
      </c>
      <c r="BC24" s="21">
        <f t="shared" si="46"/>
        <v>9664.919999999998</v>
      </c>
      <c r="BD24" s="21">
        <f t="shared" si="46"/>
        <v>9638.243999999999</v>
      </c>
      <c r="BE24" s="21">
        <f>SUM(BE25:BE28)</f>
        <v>9693.648</v>
      </c>
      <c r="BF24" s="21">
        <f>SUM(BF25:BF28)</f>
        <v>9705.96</v>
      </c>
      <c r="BG24" s="21">
        <f aca="true" t="shared" si="47" ref="BG24:BL24">SUM(BG25:BG28)</f>
        <v>10748.376</v>
      </c>
      <c r="BH24" s="21">
        <f t="shared" si="47"/>
        <v>10994.616</v>
      </c>
      <c r="BI24" s="21">
        <f t="shared" si="47"/>
        <v>10641.672</v>
      </c>
      <c r="BJ24" s="21">
        <f t="shared" si="47"/>
        <v>9340.704</v>
      </c>
      <c r="BK24" s="21">
        <f t="shared" si="47"/>
        <v>11938.535999999998</v>
      </c>
      <c r="BL24" s="21">
        <f t="shared" si="47"/>
        <v>12383.82</v>
      </c>
      <c r="BM24" s="21">
        <f aca="true" t="shared" si="48" ref="BM24:CF24">SUM(BM25:BM28)</f>
        <v>11883.132000000001</v>
      </c>
      <c r="BN24" s="21">
        <f t="shared" si="48"/>
        <v>12615.696</v>
      </c>
      <c r="BO24" s="21">
        <f t="shared" si="48"/>
        <v>10986.408</v>
      </c>
      <c r="BP24" s="21">
        <f t="shared" si="48"/>
        <v>14645.124</v>
      </c>
      <c r="BQ24" s="21">
        <f t="shared" si="48"/>
        <v>8359.848</v>
      </c>
      <c r="BR24" s="21">
        <f t="shared" si="48"/>
        <v>8392.680000000002</v>
      </c>
      <c r="BS24" s="21">
        <f t="shared" si="48"/>
        <v>10524.708</v>
      </c>
      <c r="BT24" s="21">
        <f t="shared" si="48"/>
        <v>14694.372</v>
      </c>
      <c r="BU24" s="21">
        <f t="shared" si="48"/>
        <v>8798.976</v>
      </c>
      <c r="BV24" s="21">
        <f t="shared" si="48"/>
        <v>14614.344000000001</v>
      </c>
      <c r="BW24" s="21">
        <f t="shared" si="48"/>
        <v>5300.316000000001</v>
      </c>
      <c r="BX24" s="21">
        <f t="shared" si="48"/>
        <v>10658.088</v>
      </c>
      <c r="BY24" s="21">
        <f t="shared" si="48"/>
        <v>10684.764000000001</v>
      </c>
      <c r="BZ24" s="21">
        <f t="shared" si="48"/>
        <v>10469.304</v>
      </c>
      <c r="CA24" s="21">
        <f t="shared" si="48"/>
        <v>10590.372000000001</v>
      </c>
      <c r="CB24" s="21">
        <f t="shared" si="48"/>
        <v>14879.052000000003</v>
      </c>
      <c r="CC24" s="21">
        <f t="shared" si="48"/>
        <v>6868.043999999999</v>
      </c>
      <c r="CD24" s="21">
        <f t="shared" si="48"/>
        <v>9543.852</v>
      </c>
      <c r="CE24" s="21">
        <f t="shared" si="48"/>
        <v>8708.688</v>
      </c>
      <c r="CF24" s="21">
        <f t="shared" si="48"/>
        <v>6810.588</v>
      </c>
      <c r="CG24" s="26"/>
      <c r="CH24" s="28">
        <f>SUM(CH25:CH28)</f>
        <v>33.76989389920425</v>
      </c>
      <c r="CI24" s="40">
        <f>SUM(CI25:CI28)</f>
        <v>5.6</v>
      </c>
      <c r="CJ24" s="21">
        <f>SUM(CJ25:CJ28)</f>
        <v>52610.88</v>
      </c>
      <c r="CK24" s="26"/>
      <c r="CL24" s="28">
        <f>SUM(CL25:CL28)</f>
        <v>33.76989389920425</v>
      </c>
      <c r="CM24" s="46">
        <f>SUM(CM25:CM28)</f>
        <v>5.14</v>
      </c>
      <c r="CN24" s="21">
        <f>SUM(CN25:CN28)</f>
        <v>26935.656</v>
      </c>
      <c r="CO24" s="26"/>
      <c r="CP24" s="28">
        <f>SUM(CP25:CP28)</f>
        <v>33.76989389920425</v>
      </c>
      <c r="CQ24" s="40">
        <f>SUM(CQ25:CQ28)</f>
        <v>1.71</v>
      </c>
      <c r="CR24" s="21">
        <f>SUM(CR25:CR28)</f>
        <v>8277.768</v>
      </c>
      <c r="CS24" s="26"/>
      <c r="CT24" s="28">
        <f>SUM(CT25:CT28)</f>
        <v>33.76989389920425</v>
      </c>
      <c r="CU24" s="28">
        <f>SUM(CU25:CU28)</f>
        <v>0.43999999999999995</v>
      </c>
      <c r="CV24" s="21">
        <f>SUM(CV25:CV28)</f>
        <v>1840.6080000000002</v>
      </c>
      <c r="CW24" s="21">
        <f>SUM(CW25:CW28)</f>
        <v>3775.2</v>
      </c>
    </row>
    <row r="25" spans="1:101" ht="12.75">
      <c r="A25" s="55" t="s">
        <v>34</v>
      </c>
      <c r="B25" s="55"/>
      <c r="C25" s="55"/>
      <c r="D25" s="55"/>
      <c r="E25" s="55"/>
      <c r="F25" s="55"/>
      <c r="G25" s="9" t="s">
        <v>21</v>
      </c>
      <c r="H25" s="10">
        <v>0.3445907540735127</v>
      </c>
      <c r="I25" s="12">
        <v>0</v>
      </c>
      <c r="J25" s="24">
        <f aca="true" t="shared" si="49" ref="J25:X25">$I$25*J39*$B$45</f>
        <v>0</v>
      </c>
      <c r="K25" s="24">
        <f t="shared" si="49"/>
        <v>0</v>
      </c>
      <c r="L25" s="24">
        <f t="shared" si="49"/>
        <v>0</v>
      </c>
      <c r="M25" s="24">
        <f t="shared" si="49"/>
        <v>0</v>
      </c>
      <c r="N25" s="24">
        <f t="shared" si="49"/>
        <v>0</v>
      </c>
      <c r="O25" s="24">
        <f t="shared" si="49"/>
        <v>0</v>
      </c>
      <c r="P25" s="24">
        <f t="shared" si="49"/>
        <v>0</v>
      </c>
      <c r="Q25" s="24">
        <f t="shared" si="49"/>
        <v>0</v>
      </c>
      <c r="R25" s="24">
        <f t="shared" si="49"/>
        <v>0</v>
      </c>
      <c r="S25" s="24">
        <f t="shared" si="49"/>
        <v>0</v>
      </c>
      <c r="T25" s="24">
        <f t="shared" si="49"/>
        <v>0</v>
      </c>
      <c r="U25" s="24">
        <f t="shared" si="49"/>
        <v>0</v>
      </c>
      <c r="V25" s="24">
        <f t="shared" si="49"/>
        <v>0</v>
      </c>
      <c r="W25" s="24">
        <f t="shared" si="49"/>
        <v>0</v>
      </c>
      <c r="X25" s="24">
        <f t="shared" si="49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25" t="s">
        <v>21</v>
      </c>
      <c r="AH25" s="23">
        <v>0.3445907540735127</v>
      </c>
      <c r="AI25" s="12">
        <v>0</v>
      </c>
      <c r="AJ25" s="24">
        <f>$AI$25*$B$45*AJ39</f>
        <v>0</v>
      </c>
      <c r="AK25" s="24">
        <f aca="true" t="shared" si="50" ref="AK25:AQ25">$AI$25*$B$45*AK39</f>
        <v>0</v>
      </c>
      <c r="AL25" s="24">
        <f t="shared" si="50"/>
        <v>0</v>
      </c>
      <c r="AM25" s="24">
        <f t="shared" si="50"/>
        <v>0</v>
      </c>
      <c r="AN25" s="24">
        <f t="shared" si="50"/>
        <v>0</v>
      </c>
      <c r="AO25" s="24">
        <f t="shared" si="50"/>
        <v>0</v>
      </c>
      <c r="AP25" s="24">
        <f t="shared" si="50"/>
        <v>0</v>
      </c>
      <c r="AQ25" s="24">
        <f t="shared" si="50"/>
        <v>0</v>
      </c>
      <c r="AR25" s="25" t="s">
        <v>21</v>
      </c>
      <c r="AS25" s="23">
        <v>0.3445907540735127</v>
      </c>
      <c r="AT25" s="12">
        <v>0</v>
      </c>
      <c r="AU25" s="24">
        <f aca="true" t="shared" si="51" ref="AU25:CF25">$AT$25*AU39*$B$45</f>
        <v>0</v>
      </c>
      <c r="AV25" s="24">
        <f t="shared" si="51"/>
        <v>0</v>
      </c>
      <c r="AW25" s="24">
        <f t="shared" si="51"/>
        <v>0</v>
      </c>
      <c r="AX25" s="24">
        <f t="shared" si="51"/>
        <v>0</v>
      </c>
      <c r="AY25" s="24">
        <f t="shared" si="51"/>
        <v>0</v>
      </c>
      <c r="AZ25" s="24">
        <f t="shared" si="51"/>
        <v>0</v>
      </c>
      <c r="BA25" s="24">
        <f t="shared" si="51"/>
        <v>0</v>
      </c>
      <c r="BB25" s="24">
        <f t="shared" si="51"/>
        <v>0</v>
      </c>
      <c r="BC25" s="24">
        <f t="shared" si="51"/>
        <v>0</v>
      </c>
      <c r="BD25" s="24">
        <f t="shared" si="51"/>
        <v>0</v>
      </c>
      <c r="BE25" s="24">
        <f t="shared" si="51"/>
        <v>0</v>
      </c>
      <c r="BF25" s="24">
        <f t="shared" si="51"/>
        <v>0</v>
      </c>
      <c r="BG25" s="24">
        <f t="shared" si="51"/>
        <v>0</v>
      </c>
      <c r="BH25" s="24">
        <f t="shared" si="51"/>
        <v>0</v>
      </c>
      <c r="BI25" s="24">
        <f t="shared" si="51"/>
        <v>0</v>
      </c>
      <c r="BJ25" s="24">
        <f t="shared" si="51"/>
        <v>0</v>
      </c>
      <c r="BK25" s="24">
        <f t="shared" si="51"/>
        <v>0</v>
      </c>
      <c r="BL25" s="24">
        <f t="shared" si="51"/>
        <v>0</v>
      </c>
      <c r="BM25" s="24">
        <f t="shared" si="51"/>
        <v>0</v>
      </c>
      <c r="BN25" s="24">
        <f t="shared" si="51"/>
        <v>0</v>
      </c>
      <c r="BO25" s="24">
        <f t="shared" si="51"/>
        <v>0</v>
      </c>
      <c r="BP25" s="24">
        <f t="shared" si="51"/>
        <v>0</v>
      </c>
      <c r="BQ25" s="24">
        <f t="shared" si="51"/>
        <v>0</v>
      </c>
      <c r="BR25" s="24">
        <f t="shared" si="51"/>
        <v>0</v>
      </c>
      <c r="BS25" s="24">
        <f t="shared" si="51"/>
        <v>0</v>
      </c>
      <c r="BT25" s="24">
        <f t="shared" si="51"/>
        <v>0</v>
      </c>
      <c r="BU25" s="24">
        <f t="shared" si="51"/>
        <v>0</v>
      </c>
      <c r="BV25" s="24">
        <f t="shared" si="51"/>
        <v>0</v>
      </c>
      <c r="BW25" s="24">
        <f t="shared" si="51"/>
        <v>0</v>
      </c>
      <c r="BX25" s="24">
        <f t="shared" si="51"/>
        <v>0</v>
      </c>
      <c r="BY25" s="24">
        <f t="shared" si="51"/>
        <v>0</v>
      </c>
      <c r="BZ25" s="24">
        <f t="shared" si="51"/>
        <v>0</v>
      </c>
      <c r="CA25" s="24">
        <f t="shared" si="51"/>
        <v>0</v>
      </c>
      <c r="CB25" s="24">
        <f t="shared" si="51"/>
        <v>0</v>
      </c>
      <c r="CC25" s="24">
        <f t="shared" si="51"/>
        <v>0</v>
      </c>
      <c r="CD25" s="24">
        <f t="shared" si="51"/>
        <v>0</v>
      </c>
      <c r="CE25" s="24">
        <f t="shared" si="51"/>
        <v>0</v>
      </c>
      <c r="CF25" s="24">
        <f t="shared" si="51"/>
        <v>0</v>
      </c>
      <c r="CG25" s="25" t="s">
        <v>21</v>
      </c>
      <c r="CH25" s="23">
        <v>0.3445907540735127</v>
      </c>
      <c r="CI25" s="12">
        <v>0</v>
      </c>
      <c r="CJ25" s="24">
        <f>$CI$25*$B$45*CJ39</f>
        <v>0</v>
      </c>
      <c r="CK25" s="25" t="s">
        <v>21</v>
      </c>
      <c r="CL25" s="23">
        <v>0.3445907540735127</v>
      </c>
      <c r="CM25" s="45">
        <v>0</v>
      </c>
      <c r="CN25" s="24">
        <f>$CM$25*$B$45*CN39</f>
        <v>0</v>
      </c>
      <c r="CO25" s="25" t="s">
        <v>21</v>
      </c>
      <c r="CP25" s="23">
        <v>0.3445907540735127</v>
      </c>
      <c r="CQ25" s="12">
        <v>0</v>
      </c>
      <c r="CR25" s="24">
        <f>$CQ$25*$B$45*CR39</f>
        <v>0</v>
      </c>
      <c r="CS25" s="25" t="s">
        <v>21</v>
      </c>
      <c r="CT25" s="23">
        <v>0.3445907540735127</v>
      </c>
      <c r="CU25" s="23">
        <v>0</v>
      </c>
      <c r="CV25" s="24">
        <f>$CU$25*CV39*$B$45</f>
        <v>0</v>
      </c>
      <c r="CW25" s="24">
        <f>$CU$25*CW39*$B$45</f>
        <v>0</v>
      </c>
    </row>
    <row r="26" spans="1:101" ht="37.5" customHeight="1">
      <c r="A26" s="63" t="s">
        <v>35</v>
      </c>
      <c r="B26" s="63"/>
      <c r="C26" s="63"/>
      <c r="D26" s="63"/>
      <c r="E26" s="63"/>
      <c r="F26" s="63"/>
      <c r="G26" s="9" t="s">
        <v>21</v>
      </c>
      <c r="H26" s="10">
        <v>7.580996589617279</v>
      </c>
      <c r="I26" s="12">
        <v>0.35</v>
      </c>
      <c r="J26" s="24">
        <f aca="true" t="shared" si="52" ref="J26:X26">$I$26*J39*$B$45</f>
        <v>3184.0199999999995</v>
      </c>
      <c r="K26" s="24">
        <f t="shared" si="52"/>
        <v>1947.54</v>
      </c>
      <c r="L26" s="24">
        <f t="shared" si="52"/>
        <v>2832.4799999999996</v>
      </c>
      <c r="M26" s="24">
        <f t="shared" si="52"/>
        <v>2267.58</v>
      </c>
      <c r="N26" s="24">
        <f t="shared" si="52"/>
        <v>2354.94</v>
      </c>
      <c r="O26" s="24">
        <f t="shared" si="52"/>
        <v>2286.8999999999996</v>
      </c>
      <c r="P26" s="24">
        <f t="shared" si="52"/>
        <v>2294.04</v>
      </c>
      <c r="Q26" s="24">
        <f t="shared" si="52"/>
        <v>1790.04</v>
      </c>
      <c r="R26" s="24">
        <f t="shared" si="52"/>
        <v>3142.0199999999995</v>
      </c>
      <c r="S26" s="24">
        <f t="shared" si="52"/>
        <v>2181.8999999999996</v>
      </c>
      <c r="T26" s="24">
        <f t="shared" si="52"/>
        <v>2192.8199999999997</v>
      </c>
      <c r="U26" s="24">
        <f t="shared" si="52"/>
        <v>2181.0599999999995</v>
      </c>
      <c r="V26" s="24">
        <f t="shared" si="52"/>
        <v>2147.04</v>
      </c>
      <c r="W26" s="24">
        <f t="shared" si="52"/>
        <v>3045.42</v>
      </c>
      <c r="X26" s="24">
        <f t="shared" si="52"/>
        <v>2269.2599999999993</v>
      </c>
      <c r="Y26" s="25" t="s">
        <v>21</v>
      </c>
      <c r="Z26" s="23">
        <v>7.580996589617279</v>
      </c>
      <c r="AA26" s="12">
        <v>0.35</v>
      </c>
      <c r="AB26" s="24">
        <f>$AA$26*AB39*$B$45</f>
        <v>3024.42</v>
      </c>
      <c r="AC26" s="24">
        <f>$AA$26*AC39*$B$45</f>
        <v>3069.7799999999997</v>
      </c>
      <c r="AD26" s="24">
        <f>$AA$26*AD39*$B$45</f>
        <v>1878.2399999999998</v>
      </c>
      <c r="AE26" s="24">
        <f>$AA$26*AE39*$B$45</f>
        <v>1989.12</v>
      </c>
      <c r="AF26" s="24">
        <f>$AA$26*AF39*$B$45</f>
        <v>2021.8799999999997</v>
      </c>
      <c r="AG26" s="25" t="s">
        <v>21</v>
      </c>
      <c r="AH26" s="23">
        <v>7.580996589617279</v>
      </c>
      <c r="AI26" s="12">
        <v>0.11</v>
      </c>
      <c r="AJ26" s="24">
        <f>$AI$26*$B$45*AJ39</f>
        <v>218.32800000000003</v>
      </c>
      <c r="AK26" s="24">
        <f aca="true" t="shared" si="53" ref="AK26:AQ26">$AI$26*$B$45*AK39</f>
        <v>107.18400000000001</v>
      </c>
      <c r="AL26" s="24">
        <f t="shared" si="53"/>
        <v>533.0160000000001</v>
      </c>
      <c r="AM26" s="24">
        <f t="shared" si="53"/>
        <v>436.788</v>
      </c>
      <c r="AN26" s="24">
        <f t="shared" si="53"/>
        <v>435.99600000000004</v>
      </c>
      <c r="AO26" s="24">
        <f t="shared" si="53"/>
        <v>538.5600000000001</v>
      </c>
      <c r="AP26" s="24">
        <f t="shared" si="53"/>
        <v>553.74</v>
      </c>
      <c r="AQ26" s="24">
        <f t="shared" si="53"/>
        <v>446.688</v>
      </c>
      <c r="AR26" s="25" t="s">
        <v>21</v>
      </c>
      <c r="AS26" s="23">
        <v>7.580996589617279</v>
      </c>
      <c r="AT26" s="12">
        <v>0.11</v>
      </c>
      <c r="AU26" s="24">
        <f aca="true" t="shared" si="54" ref="AU26:CF26">$AT$26*AU39*$B$45</f>
        <v>958.3199999999999</v>
      </c>
      <c r="AV26" s="24">
        <f t="shared" si="54"/>
        <v>961.752</v>
      </c>
      <c r="AW26" s="24">
        <f t="shared" si="54"/>
        <v>923.604</v>
      </c>
      <c r="AX26" s="24">
        <f t="shared" si="54"/>
        <v>656.172</v>
      </c>
      <c r="AY26" s="24">
        <f t="shared" si="54"/>
        <v>676.5</v>
      </c>
      <c r="AZ26" s="24">
        <f t="shared" si="54"/>
        <v>692.208</v>
      </c>
      <c r="BA26" s="24">
        <f t="shared" si="54"/>
        <v>616.836</v>
      </c>
      <c r="BB26" s="24">
        <f t="shared" si="54"/>
        <v>782.6279999999999</v>
      </c>
      <c r="BC26" s="24">
        <f t="shared" si="54"/>
        <v>621.72</v>
      </c>
      <c r="BD26" s="24">
        <f t="shared" si="54"/>
        <v>620.004</v>
      </c>
      <c r="BE26" s="24">
        <f t="shared" si="54"/>
        <v>623.568</v>
      </c>
      <c r="BF26" s="24">
        <f t="shared" si="54"/>
        <v>624.36</v>
      </c>
      <c r="BG26" s="24">
        <f t="shared" si="54"/>
        <v>691.4159999999999</v>
      </c>
      <c r="BH26" s="24">
        <f t="shared" si="54"/>
        <v>707.256</v>
      </c>
      <c r="BI26" s="24">
        <f t="shared" si="54"/>
        <v>684.552</v>
      </c>
      <c r="BJ26" s="24">
        <f t="shared" si="54"/>
        <v>600.8639999999999</v>
      </c>
      <c r="BK26" s="24">
        <f t="shared" si="54"/>
        <v>767.976</v>
      </c>
      <c r="BL26" s="24">
        <f t="shared" si="54"/>
        <v>796.6200000000001</v>
      </c>
      <c r="BM26" s="24">
        <f t="shared" si="54"/>
        <v>764.412</v>
      </c>
      <c r="BN26" s="24">
        <f t="shared" si="54"/>
        <v>811.5360000000001</v>
      </c>
      <c r="BO26" s="24">
        <f t="shared" si="54"/>
        <v>706.728</v>
      </c>
      <c r="BP26" s="24">
        <f t="shared" si="54"/>
        <v>942.0840000000001</v>
      </c>
      <c r="BQ26" s="24">
        <f t="shared" si="54"/>
        <v>537.768</v>
      </c>
      <c r="BR26" s="24">
        <f t="shared" si="54"/>
        <v>539.88</v>
      </c>
      <c r="BS26" s="24">
        <f t="shared" si="54"/>
        <v>677.028</v>
      </c>
      <c r="BT26" s="24">
        <f t="shared" si="54"/>
        <v>945.252</v>
      </c>
      <c r="BU26" s="24">
        <f t="shared" si="54"/>
        <v>566.016</v>
      </c>
      <c r="BV26" s="24">
        <f t="shared" si="54"/>
        <v>940.104</v>
      </c>
      <c r="BW26" s="24">
        <f t="shared" si="54"/>
        <v>340.956</v>
      </c>
      <c r="BX26" s="24">
        <f t="shared" si="54"/>
        <v>685.608</v>
      </c>
      <c r="BY26" s="24">
        <f t="shared" si="54"/>
        <v>687.3240000000001</v>
      </c>
      <c r="BZ26" s="24">
        <f t="shared" si="54"/>
        <v>673.4639999999999</v>
      </c>
      <c r="CA26" s="24">
        <f t="shared" si="54"/>
        <v>681.252</v>
      </c>
      <c r="CB26" s="24">
        <f t="shared" si="54"/>
        <v>957.1320000000001</v>
      </c>
      <c r="CC26" s="24">
        <f t="shared" si="54"/>
        <v>441.804</v>
      </c>
      <c r="CD26" s="24">
        <f t="shared" si="54"/>
        <v>613.932</v>
      </c>
      <c r="CE26" s="24">
        <f t="shared" si="54"/>
        <v>560.208</v>
      </c>
      <c r="CF26" s="24">
        <f t="shared" si="54"/>
        <v>438.108</v>
      </c>
      <c r="CG26" s="25" t="s">
        <v>21</v>
      </c>
      <c r="CH26" s="23">
        <v>7.580996589617279</v>
      </c>
      <c r="CI26" s="12">
        <v>0.35</v>
      </c>
      <c r="CJ26" s="24">
        <f>$CI$26*$B$45*CJ39</f>
        <v>3288.1799999999994</v>
      </c>
      <c r="CK26" s="25" t="s">
        <v>21</v>
      </c>
      <c r="CL26" s="23">
        <v>7.580996589617279</v>
      </c>
      <c r="CM26" s="12">
        <v>0.35</v>
      </c>
      <c r="CN26" s="24">
        <f>$CM$26*$B$45*CN39</f>
        <v>1834.1399999999996</v>
      </c>
      <c r="CO26" s="25" t="s">
        <v>21</v>
      </c>
      <c r="CP26" s="23">
        <v>7.580996589617279</v>
      </c>
      <c r="CQ26" s="12">
        <v>0.11</v>
      </c>
      <c r="CR26" s="24">
        <f>$CQ$26*$B$45*CR39</f>
        <v>532.4879999999999</v>
      </c>
      <c r="CS26" s="25" t="s">
        <v>21</v>
      </c>
      <c r="CT26" s="23">
        <v>7.580996589617279</v>
      </c>
      <c r="CU26" s="23">
        <v>0.05</v>
      </c>
      <c r="CV26" s="24">
        <f>$CU$26*CV39*$B$45</f>
        <v>209.16000000000003</v>
      </c>
      <c r="CW26" s="24">
        <f>$CU$26*CW39*$B$45</f>
        <v>429</v>
      </c>
    </row>
    <row r="27" spans="1:101" ht="45" customHeight="1">
      <c r="A27" s="63" t="s">
        <v>36</v>
      </c>
      <c r="B27" s="63"/>
      <c r="C27" s="63"/>
      <c r="D27" s="63"/>
      <c r="E27" s="63"/>
      <c r="F27" s="63"/>
      <c r="G27" s="13" t="s">
        <v>22</v>
      </c>
      <c r="H27" s="14">
        <v>2.067544524441076</v>
      </c>
      <c r="I27" s="12">
        <v>0.04</v>
      </c>
      <c r="J27" s="24">
        <f aca="true" t="shared" si="55" ref="J27:X27">$I$27*J39*$B$45</f>
        <v>363.88800000000003</v>
      </c>
      <c r="K27" s="24">
        <f t="shared" si="55"/>
        <v>222.57599999999996</v>
      </c>
      <c r="L27" s="24">
        <f t="shared" si="55"/>
        <v>323.712</v>
      </c>
      <c r="M27" s="24">
        <f t="shared" si="55"/>
        <v>259.152</v>
      </c>
      <c r="N27" s="24">
        <f t="shared" si="55"/>
        <v>269.136</v>
      </c>
      <c r="O27" s="24">
        <f t="shared" si="55"/>
        <v>261.36</v>
      </c>
      <c r="P27" s="24">
        <f t="shared" si="55"/>
        <v>262.17600000000004</v>
      </c>
      <c r="Q27" s="24">
        <f t="shared" si="55"/>
        <v>204.57599999999996</v>
      </c>
      <c r="R27" s="24">
        <f t="shared" si="55"/>
        <v>359.088</v>
      </c>
      <c r="S27" s="24">
        <f t="shared" si="55"/>
        <v>249.36</v>
      </c>
      <c r="T27" s="24">
        <f t="shared" si="55"/>
        <v>250.608</v>
      </c>
      <c r="U27" s="24">
        <f t="shared" si="55"/>
        <v>249.26399999999998</v>
      </c>
      <c r="V27" s="24">
        <f t="shared" si="55"/>
        <v>245.376</v>
      </c>
      <c r="W27" s="24">
        <f t="shared" si="55"/>
        <v>348.048</v>
      </c>
      <c r="X27" s="24">
        <f t="shared" si="55"/>
        <v>259.344</v>
      </c>
      <c r="Y27" s="27" t="s">
        <v>22</v>
      </c>
      <c r="Z27" s="29">
        <v>2.067544524441076</v>
      </c>
      <c r="AA27" s="45">
        <v>0.04</v>
      </c>
      <c r="AB27" s="24">
        <f>$AA$27*AB39*$B$45</f>
        <v>345.648</v>
      </c>
      <c r="AC27" s="24">
        <f>$AA$27*AC39*$B$45</f>
        <v>350.832</v>
      </c>
      <c r="AD27" s="24">
        <f>$AA$27*AD39*$B$45</f>
        <v>214.656</v>
      </c>
      <c r="AE27" s="24">
        <f>$AA$27*AE39*$B$45</f>
        <v>227.32800000000003</v>
      </c>
      <c r="AF27" s="24">
        <f>$AA$27*AF39*$B$45</f>
        <v>231.072</v>
      </c>
      <c r="AG27" s="27" t="s">
        <v>22</v>
      </c>
      <c r="AH27" s="29">
        <v>2.067544524441076</v>
      </c>
      <c r="AI27" s="12">
        <v>0.04</v>
      </c>
      <c r="AJ27" s="24">
        <f>$AI$27*$B$45*AJ39</f>
        <v>79.392</v>
      </c>
      <c r="AK27" s="24">
        <f aca="true" t="shared" si="56" ref="AK27:AQ27">$AI$27*$B$45*AK39</f>
        <v>38.976</v>
      </c>
      <c r="AL27" s="24">
        <f t="shared" si="56"/>
        <v>193.824</v>
      </c>
      <c r="AM27" s="24">
        <f t="shared" si="56"/>
        <v>158.832</v>
      </c>
      <c r="AN27" s="24">
        <f t="shared" si="56"/>
        <v>158.544</v>
      </c>
      <c r="AO27" s="24">
        <f t="shared" si="56"/>
        <v>195.84</v>
      </c>
      <c r="AP27" s="24">
        <f t="shared" si="56"/>
        <v>201.35999999999999</v>
      </c>
      <c r="AQ27" s="24">
        <f t="shared" si="56"/>
        <v>162.432</v>
      </c>
      <c r="AR27" s="27" t="s">
        <v>22</v>
      </c>
      <c r="AS27" s="29">
        <v>2.067544524441076</v>
      </c>
      <c r="AT27" s="12">
        <v>0.04</v>
      </c>
      <c r="AU27" s="24">
        <f aca="true" t="shared" si="57" ref="AU27:CF27">$AT$27*AU39*$B$45</f>
        <v>348.48</v>
      </c>
      <c r="AV27" s="24">
        <f t="shared" si="57"/>
        <v>349.728</v>
      </c>
      <c r="AW27" s="24">
        <f t="shared" si="57"/>
        <v>335.85600000000005</v>
      </c>
      <c r="AX27" s="24">
        <f t="shared" si="57"/>
        <v>238.608</v>
      </c>
      <c r="AY27" s="24">
        <f t="shared" si="57"/>
        <v>246</v>
      </c>
      <c r="AZ27" s="24">
        <f t="shared" si="57"/>
        <v>251.712</v>
      </c>
      <c r="BA27" s="24">
        <f t="shared" si="57"/>
        <v>224.304</v>
      </c>
      <c r="BB27" s="24">
        <f t="shared" si="57"/>
        <v>284.592</v>
      </c>
      <c r="BC27" s="24">
        <f t="shared" si="57"/>
        <v>226.07999999999998</v>
      </c>
      <c r="BD27" s="24">
        <f t="shared" si="57"/>
        <v>225.45600000000002</v>
      </c>
      <c r="BE27" s="24">
        <f t="shared" si="57"/>
        <v>226.752</v>
      </c>
      <c r="BF27" s="24">
        <f t="shared" si="57"/>
        <v>227.04000000000002</v>
      </c>
      <c r="BG27" s="24">
        <f t="shared" si="57"/>
        <v>251.42399999999998</v>
      </c>
      <c r="BH27" s="24">
        <f t="shared" si="57"/>
        <v>257.18399999999997</v>
      </c>
      <c r="BI27" s="24">
        <f t="shared" si="57"/>
        <v>248.928</v>
      </c>
      <c r="BJ27" s="24">
        <f t="shared" si="57"/>
        <v>218.49599999999998</v>
      </c>
      <c r="BK27" s="24">
        <f t="shared" si="57"/>
        <v>279.264</v>
      </c>
      <c r="BL27" s="24">
        <f t="shared" si="57"/>
        <v>289.68</v>
      </c>
      <c r="BM27" s="24">
        <f t="shared" si="57"/>
        <v>277.968</v>
      </c>
      <c r="BN27" s="24">
        <f t="shared" si="57"/>
        <v>295.104</v>
      </c>
      <c r="BO27" s="24">
        <f t="shared" si="57"/>
        <v>256.992</v>
      </c>
      <c r="BP27" s="24">
        <f t="shared" si="57"/>
        <v>342.576</v>
      </c>
      <c r="BQ27" s="24">
        <f t="shared" si="57"/>
        <v>195.552</v>
      </c>
      <c r="BR27" s="24">
        <f t="shared" si="57"/>
        <v>196.32</v>
      </c>
      <c r="BS27" s="24">
        <f t="shared" si="57"/>
        <v>246.19199999999998</v>
      </c>
      <c r="BT27" s="24">
        <f t="shared" si="57"/>
        <v>343.728</v>
      </c>
      <c r="BU27" s="24">
        <f t="shared" si="57"/>
        <v>205.824</v>
      </c>
      <c r="BV27" s="24">
        <f t="shared" si="57"/>
        <v>341.85600000000005</v>
      </c>
      <c r="BW27" s="24">
        <f t="shared" si="57"/>
        <v>123.98400000000001</v>
      </c>
      <c r="BX27" s="24">
        <f t="shared" si="57"/>
        <v>249.312</v>
      </c>
      <c r="BY27" s="24">
        <f t="shared" si="57"/>
        <v>249.93600000000004</v>
      </c>
      <c r="BZ27" s="24">
        <f t="shared" si="57"/>
        <v>244.89600000000002</v>
      </c>
      <c r="CA27" s="24">
        <f t="shared" si="57"/>
        <v>247.728</v>
      </c>
      <c r="CB27" s="24">
        <f t="shared" si="57"/>
        <v>348.048</v>
      </c>
      <c r="CC27" s="24">
        <f t="shared" si="57"/>
        <v>160.656</v>
      </c>
      <c r="CD27" s="24">
        <f t="shared" si="57"/>
        <v>223.24800000000005</v>
      </c>
      <c r="CE27" s="24">
        <f t="shared" si="57"/>
        <v>203.712</v>
      </c>
      <c r="CF27" s="24">
        <f t="shared" si="57"/>
        <v>159.312</v>
      </c>
      <c r="CG27" s="27" t="s">
        <v>22</v>
      </c>
      <c r="CH27" s="29">
        <v>2.067544524441076</v>
      </c>
      <c r="CI27" s="12">
        <v>0.04</v>
      </c>
      <c r="CJ27" s="24">
        <f>$CI$27*$B$45*CJ39</f>
        <v>375.792</v>
      </c>
      <c r="CK27" s="27" t="s">
        <v>22</v>
      </c>
      <c r="CL27" s="29">
        <v>2.067544524441076</v>
      </c>
      <c r="CM27" s="45">
        <v>0.04</v>
      </c>
      <c r="CN27" s="24">
        <f>$CM$27*$B$45*CN39</f>
        <v>209.61599999999999</v>
      </c>
      <c r="CO27" s="27" t="s">
        <v>22</v>
      </c>
      <c r="CP27" s="29">
        <v>2.067544524441076</v>
      </c>
      <c r="CQ27" s="12">
        <v>0.04</v>
      </c>
      <c r="CR27" s="24">
        <f>$CQ$27*$B$45*CR39</f>
        <v>193.63199999999998</v>
      </c>
      <c r="CS27" s="27" t="s">
        <v>22</v>
      </c>
      <c r="CT27" s="29">
        <v>2.067544524441076</v>
      </c>
      <c r="CU27" s="23">
        <v>0.04</v>
      </c>
      <c r="CV27" s="24">
        <f>$CU$27*CV39*$B$45</f>
        <v>167.328</v>
      </c>
      <c r="CW27" s="24">
        <f>$CU$27*CW39*$B$45</f>
        <v>343.20000000000005</v>
      </c>
    </row>
    <row r="28" spans="1:101" ht="68.25" customHeight="1">
      <c r="A28" s="63" t="s">
        <v>37</v>
      </c>
      <c r="B28" s="63"/>
      <c r="C28" s="63"/>
      <c r="D28" s="63"/>
      <c r="E28" s="63"/>
      <c r="F28" s="63"/>
      <c r="G28" s="9" t="s">
        <v>21</v>
      </c>
      <c r="H28" s="10">
        <v>23.776762031072376</v>
      </c>
      <c r="I28" s="12">
        <v>5.21</v>
      </c>
      <c r="J28" s="24">
        <f aca="true" t="shared" si="58" ref="J28:X28">$I$28*J39*$B$45</f>
        <v>47396.412</v>
      </c>
      <c r="K28" s="24">
        <f t="shared" si="58"/>
        <v>28990.523999999998</v>
      </c>
      <c r="L28" s="24">
        <f t="shared" si="58"/>
        <v>42163.488</v>
      </c>
      <c r="M28" s="24">
        <f t="shared" si="58"/>
        <v>33754.547999999995</v>
      </c>
      <c r="N28" s="24">
        <f t="shared" si="58"/>
        <v>35054.96400000001</v>
      </c>
      <c r="O28" s="24">
        <f t="shared" si="58"/>
        <v>34042.14</v>
      </c>
      <c r="P28" s="24">
        <f t="shared" si="58"/>
        <v>34148.424</v>
      </c>
      <c r="Q28" s="24">
        <f t="shared" si="58"/>
        <v>26646.023999999998</v>
      </c>
      <c r="R28" s="24">
        <f t="shared" si="58"/>
        <v>46771.212</v>
      </c>
      <c r="S28" s="24">
        <f t="shared" si="58"/>
        <v>32479.14</v>
      </c>
      <c r="T28" s="24">
        <f t="shared" si="58"/>
        <v>32641.692000000003</v>
      </c>
      <c r="U28" s="24">
        <f t="shared" si="58"/>
        <v>32466.636</v>
      </c>
      <c r="V28" s="24">
        <f t="shared" si="58"/>
        <v>31960.224</v>
      </c>
      <c r="W28" s="24">
        <f t="shared" si="58"/>
        <v>45333.252</v>
      </c>
      <c r="X28" s="24">
        <f t="shared" si="58"/>
        <v>33779.556</v>
      </c>
      <c r="Y28" s="25" t="s">
        <v>21</v>
      </c>
      <c r="Z28" s="23">
        <v>23.776762031072376</v>
      </c>
      <c r="AA28" s="45">
        <v>4.75</v>
      </c>
      <c r="AB28" s="24">
        <f>$AA$28*AB39*$B$45</f>
        <v>41045.7</v>
      </c>
      <c r="AC28" s="24">
        <f>$AA$28*AC39*$B$45</f>
        <v>41661.3</v>
      </c>
      <c r="AD28" s="24">
        <f>$AA$28*AD39*$B$45</f>
        <v>25490.399999999998</v>
      </c>
      <c r="AE28" s="24">
        <f>$AA$28*AE39*$B$45</f>
        <v>26995.199999999997</v>
      </c>
      <c r="AF28" s="24">
        <f>$AA$28*AF39*$B$45</f>
        <v>27439.800000000003</v>
      </c>
      <c r="AG28" s="25" t="s">
        <v>21</v>
      </c>
      <c r="AH28" s="23">
        <v>23.776762031072376</v>
      </c>
      <c r="AI28" s="12">
        <v>1.56</v>
      </c>
      <c r="AJ28" s="24">
        <f>$AI$28*$B$45*AJ39</f>
        <v>3096.288</v>
      </c>
      <c r="AK28" s="24">
        <f aca="true" t="shared" si="59" ref="AK28:AQ28">$AI$28*$B$45*AK39</f>
        <v>1520.0639999999999</v>
      </c>
      <c r="AL28" s="24">
        <f t="shared" si="59"/>
        <v>7559.1359999999995</v>
      </c>
      <c r="AM28" s="24">
        <f t="shared" si="59"/>
        <v>6194.447999999999</v>
      </c>
      <c r="AN28" s="24">
        <f t="shared" si="59"/>
        <v>6183.215999999999</v>
      </c>
      <c r="AO28" s="24">
        <f t="shared" si="59"/>
        <v>7637.759999999999</v>
      </c>
      <c r="AP28" s="24">
        <f t="shared" si="59"/>
        <v>7853.04</v>
      </c>
      <c r="AQ28" s="24">
        <f t="shared" si="59"/>
        <v>6334.847999999999</v>
      </c>
      <c r="AR28" s="25" t="s">
        <v>21</v>
      </c>
      <c r="AS28" s="23">
        <v>23.776762031072376</v>
      </c>
      <c r="AT28" s="12">
        <v>1.56</v>
      </c>
      <c r="AU28" s="24">
        <f aca="true" t="shared" si="60" ref="AU28:CF28">$AT$28*AU39*$B$45</f>
        <v>13590.72</v>
      </c>
      <c r="AV28" s="24">
        <f t="shared" si="60"/>
        <v>13639.392</v>
      </c>
      <c r="AW28" s="24">
        <f t="shared" si="60"/>
        <v>13098.384000000002</v>
      </c>
      <c r="AX28" s="24">
        <f t="shared" si="60"/>
        <v>9305.712000000001</v>
      </c>
      <c r="AY28" s="24">
        <f t="shared" si="60"/>
        <v>9594</v>
      </c>
      <c r="AZ28" s="24">
        <f t="shared" si="60"/>
        <v>9816.768</v>
      </c>
      <c r="BA28" s="24">
        <f t="shared" si="60"/>
        <v>8747.856</v>
      </c>
      <c r="BB28" s="24">
        <f t="shared" si="60"/>
        <v>11099.088</v>
      </c>
      <c r="BC28" s="24">
        <f t="shared" si="60"/>
        <v>8817.119999999999</v>
      </c>
      <c r="BD28" s="24">
        <f t="shared" si="60"/>
        <v>8792.784</v>
      </c>
      <c r="BE28" s="24">
        <f t="shared" si="60"/>
        <v>8843.328</v>
      </c>
      <c r="BF28" s="24">
        <f t="shared" si="60"/>
        <v>8854.56</v>
      </c>
      <c r="BG28" s="24">
        <f t="shared" si="60"/>
        <v>9805.536</v>
      </c>
      <c r="BH28" s="24">
        <f t="shared" si="60"/>
        <v>10030.176</v>
      </c>
      <c r="BI28" s="24">
        <f t="shared" si="60"/>
        <v>9708.192000000001</v>
      </c>
      <c r="BJ28" s="24">
        <f t="shared" si="60"/>
        <v>8521.344</v>
      </c>
      <c r="BK28" s="24">
        <f t="shared" si="60"/>
        <v>10891.295999999998</v>
      </c>
      <c r="BL28" s="24">
        <f t="shared" si="60"/>
        <v>11297.52</v>
      </c>
      <c r="BM28" s="24">
        <f t="shared" si="60"/>
        <v>10840.752</v>
      </c>
      <c r="BN28" s="24">
        <f t="shared" si="60"/>
        <v>11509.056</v>
      </c>
      <c r="BO28" s="24">
        <f t="shared" si="60"/>
        <v>10022.688</v>
      </c>
      <c r="BP28" s="24">
        <f t="shared" si="60"/>
        <v>13360.464</v>
      </c>
      <c r="BQ28" s="24">
        <f t="shared" si="60"/>
        <v>7626.528</v>
      </c>
      <c r="BR28" s="24">
        <f t="shared" si="60"/>
        <v>7656.480000000001</v>
      </c>
      <c r="BS28" s="24">
        <f t="shared" si="60"/>
        <v>9601.488000000001</v>
      </c>
      <c r="BT28" s="24">
        <f t="shared" si="60"/>
        <v>13405.392</v>
      </c>
      <c r="BU28" s="24">
        <f t="shared" si="60"/>
        <v>8027.136</v>
      </c>
      <c r="BV28" s="24">
        <f t="shared" si="60"/>
        <v>13332.384000000002</v>
      </c>
      <c r="BW28" s="24">
        <f t="shared" si="60"/>
        <v>4835.376</v>
      </c>
      <c r="BX28" s="24">
        <f t="shared" si="60"/>
        <v>9723.168</v>
      </c>
      <c r="BY28" s="24">
        <f t="shared" si="60"/>
        <v>9747.504</v>
      </c>
      <c r="BZ28" s="24">
        <f t="shared" si="60"/>
        <v>9550.944</v>
      </c>
      <c r="CA28" s="24">
        <f t="shared" si="60"/>
        <v>9661.392000000002</v>
      </c>
      <c r="CB28" s="24">
        <f t="shared" si="60"/>
        <v>13573.872000000003</v>
      </c>
      <c r="CC28" s="24">
        <f t="shared" si="60"/>
        <v>6265.583999999999</v>
      </c>
      <c r="CD28" s="24">
        <f t="shared" si="60"/>
        <v>8706.672</v>
      </c>
      <c r="CE28" s="24">
        <f t="shared" si="60"/>
        <v>7944.768</v>
      </c>
      <c r="CF28" s="24">
        <f t="shared" si="60"/>
        <v>6213.168</v>
      </c>
      <c r="CG28" s="25" t="s">
        <v>21</v>
      </c>
      <c r="CH28" s="23">
        <v>23.776762031072376</v>
      </c>
      <c r="CI28" s="12">
        <v>5.21</v>
      </c>
      <c r="CJ28" s="24">
        <f>$CI$28*$B$45*CJ39</f>
        <v>48946.907999999996</v>
      </c>
      <c r="CK28" s="25" t="s">
        <v>21</v>
      </c>
      <c r="CL28" s="23">
        <v>23.776762031072376</v>
      </c>
      <c r="CM28" s="45">
        <v>4.75</v>
      </c>
      <c r="CN28" s="24">
        <f>$CM$28*$B$45*CN39</f>
        <v>24891.899999999998</v>
      </c>
      <c r="CO28" s="25" t="s">
        <v>21</v>
      </c>
      <c r="CP28" s="23">
        <v>23.776762031072376</v>
      </c>
      <c r="CQ28" s="12">
        <v>1.56</v>
      </c>
      <c r="CR28" s="24">
        <f>$CQ$28*$B$45*CR39</f>
        <v>7551.647999999999</v>
      </c>
      <c r="CS28" s="25" t="s">
        <v>21</v>
      </c>
      <c r="CT28" s="23">
        <v>23.776762031072376</v>
      </c>
      <c r="CU28" s="23">
        <v>0.35</v>
      </c>
      <c r="CV28" s="24">
        <f>$CU$28*CV39*$B$45</f>
        <v>1464.1200000000001</v>
      </c>
      <c r="CW28" s="24">
        <f>$CU$28*CW39*$B$45</f>
        <v>3002.9999999999995</v>
      </c>
    </row>
    <row r="29" spans="1:101" ht="12.75">
      <c r="A29" s="60" t="s">
        <v>23</v>
      </c>
      <c r="B29" s="60"/>
      <c r="C29" s="60"/>
      <c r="D29" s="60"/>
      <c r="E29" s="60"/>
      <c r="F29" s="60"/>
      <c r="G29" s="11"/>
      <c r="H29" s="6">
        <f>SUM(H30:H32)</f>
        <v>14.81716559302766</v>
      </c>
      <c r="I29" s="40">
        <f aca="true" t="shared" si="61" ref="I29:X29">SUM(I30:I35)</f>
        <v>3.15</v>
      </c>
      <c r="J29" s="21">
        <f t="shared" si="61"/>
        <v>28656.18</v>
      </c>
      <c r="K29" s="21">
        <f t="shared" si="61"/>
        <v>17527.86</v>
      </c>
      <c r="L29" s="21">
        <f t="shared" si="61"/>
        <v>25492.320000000003</v>
      </c>
      <c r="M29" s="21">
        <f t="shared" si="61"/>
        <v>20408.219999999998</v>
      </c>
      <c r="N29" s="21">
        <f t="shared" si="61"/>
        <v>21194.460000000003</v>
      </c>
      <c r="O29" s="21">
        <f t="shared" si="61"/>
        <v>20582.100000000002</v>
      </c>
      <c r="P29" s="21">
        <f t="shared" si="61"/>
        <v>20646.36</v>
      </c>
      <c r="Q29" s="21">
        <f t="shared" si="61"/>
        <v>16110.36</v>
      </c>
      <c r="R29" s="21">
        <f t="shared" si="61"/>
        <v>28278.180000000004</v>
      </c>
      <c r="S29" s="28">
        <f>SUM(S30:S35)</f>
        <v>19637.100000000002</v>
      </c>
      <c r="T29" s="28">
        <f>SUM(T30:T35)</f>
        <v>19735.38</v>
      </c>
      <c r="U29" s="28">
        <f>SUM(U30:U35)</f>
        <v>19629.54</v>
      </c>
      <c r="V29" s="28">
        <f>SUM(V30:V35)</f>
        <v>19323.360000000004</v>
      </c>
      <c r="W29" s="28">
        <f>SUM(W30:W35)</f>
        <v>27408.780000000006</v>
      </c>
      <c r="X29" s="21">
        <f t="shared" si="61"/>
        <v>20423.339999999997</v>
      </c>
      <c r="Y29" s="26"/>
      <c r="Z29" s="28">
        <f>SUM(Z30:Z32)</f>
        <v>14.81716559302766</v>
      </c>
      <c r="AA29" s="46">
        <f aca="true" t="shared" si="62" ref="AA29:AF29">SUM(AA30:AA35)</f>
        <v>3.15</v>
      </c>
      <c r="AB29" s="21">
        <f t="shared" si="62"/>
        <v>27219.780000000002</v>
      </c>
      <c r="AC29" s="28">
        <f t="shared" si="62"/>
        <v>27628.019999999997</v>
      </c>
      <c r="AD29" s="21">
        <f t="shared" si="62"/>
        <v>16904.16</v>
      </c>
      <c r="AE29" s="21">
        <f t="shared" si="62"/>
        <v>17902.08</v>
      </c>
      <c r="AF29" s="21">
        <f t="shared" si="62"/>
        <v>18196.92</v>
      </c>
      <c r="AG29" s="26"/>
      <c r="AH29" s="28">
        <f>SUM(AH30:AH32)</f>
        <v>14.81716559302766</v>
      </c>
      <c r="AI29" s="40">
        <f aca="true" t="shared" si="63" ref="AI29:AQ29">SUM(AI30:AI35)</f>
        <v>3.44</v>
      </c>
      <c r="AJ29" s="31">
        <f t="shared" si="63"/>
        <v>6827.7119999999995</v>
      </c>
      <c r="AK29" s="31">
        <f t="shared" si="63"/>
        <v>3351.936</v>
      </c>
      <c r="AL29" s="31">
        <f t="shared" si="63"/>
        <v>16668.864</v>
      </c>
      <c r="AM29" s="31">
        <f t="shared" si="63"/>
        <v>13659.552</v>
      </c>
      <c r="AN29" s="31">
        <f t="shared" si="63"/>
        <v>13634.784000000001</v>
      </c>
      <c r="AO29" s="31">
        <f t="shared" si="63"/>
        <v>16842.24</v>
      </c>
      <c r="AP29" s="31">
        <f t="shared" si="63"/>
        <v>17316.96</v>
      </c>
      <c r="AQ29" s="31">
        <f t="shared" si="63"/>
        <v>13969.152</v>
      </c>
      <c r="AR29" s="26"/>
      <c r="AS29" s="28">
        <f>SUM(AS30:AS32)</f>
        <v>14.81716559302766</v>
      </c>
      <c r="AT29" s="40">
        <f aca="true" t="shared" si="64" ref="AT29:BF29">SUM(AT30:AT35)</f>
        <v>3.44</v>
      </c>
      <c r="AU29" s="28">
        <f t="shared" si="64"/>
        <v>29969.28</v>
      </c>
      <c r="AV29" s="28">
        <f t="shared" si="64"/>
        <v>30076.608</v>
      </c>
      <c r="AW29" s="28">
        <f t="shared" si="64"/>
        <v>28883.616</v>
      </c>
      <c r="AX29" s="28">
        <f t="shared" si="64"/>
        <v>20520.288</v>
      </c>
      <c r="AY29" s="28">
        <f t="shared" si="64"/>
        <v>21156</v>
      </c>
      <c r="AZ29" s="28">
        <f t="shared" si="64"/>
        <v>21647.232</v>
      </c>
      <c r="BA29" s="28">
        <f t="shared" si="64"/>
        <v>19290.144</v>
      </c>
      <c r="BB29" s="28">
        <f t="shared" si="64"/>
        <v>24474.912</v>
      </c>
      <c r="BC29" s="28">
        <f t="shared" si="64"/>
        <v>19442.88</v>
      </c>
      <c r="BD29" s="28">
        <f t="shared" si="64"/>
        <v>19389.216</v>
      </c>
      <c r="BE29" s="28">
        <f t="shared" si="64"/>
        <v>19500.672</v>
      </c>
      <c r="BF29" s="28">
        <f t="shared" si="64"/>
        <v>19525.44</v>
      </c>
      <c r="BG29" s="28">
        <f aca="true" t="shared" si="65" ref="BG29:BL29">SUM(BG30:BG35)</f>
        <v>21622.464</v>
      </c>
      <c r="BH29" s="28">
        <f t="shared" si="65"/>
        <v>22117.824</v>
      </c>
      <c r="BI29" s="28">
        <f t="shared" si="65"/>
        <v>21407.807999999997</v>
      </c>
      <c r="BJ29" s="28">
        <f t="shared" si="65"/>
        <v>18790.656</v>
      </c>
      <c r="BK29" s="28">
        <f t="shared" si="65"/>
        <v>24016.703999999998</v>
      </c>
      <c r="BL29" s="28">
        <f t="shared" si="65"/>
        <v>24912.480000000003</v>
      </c>
      <c r="BM29" s="28">
        <f aca="true" t="shared" si="66" ref="BM29:CF29">SUM(BM30:BM35)</f>
        <v>23905.248</v>
      </c>
      <c r="BN29" s="28">
        <f t="shared" si="66"/>
        <v>25378.944</v>
      </c>
      <c r="BO29" s="28">
        <f t="shared" si="66"/>
        <v>22101.312</v>
      </c>
      <c r="BP29" s="28">
        <f t="shared" si="66"/>
        <v>29461.536</v>
      </c>
      <c r="BQ29" s="28">
        <f t="shared" si="66"/>
        <v>16817.472</v>
      </c>
      <c r="BR29" s="28">
        <f t="shared" si="66"/>
        <v>16883.52</v>
      </c>
      <c r="BS29" s="28">
        <f t="shared" si="66"/>
        <v>21172.512</v>
      </c>
      <c r="BT29" s="28">
        <f t="shared" si="66"/>
        <v>29560.608</v>
      </c>
      <c r="BU29" s="28">
        <f t="shared" si="66"/>
        <v>17700.864</v>
      </c>
      <c r="BV29" s="28">
        <f t="shared" si="66"/>
        <v>29399.616</v>
      </c>
      <c r="BW29" s="28">
        <f t="shared" si="66"/>
        <v>10662.624</v>
      </c>
      <c r="BX29" s="28">
        <f t="shared" si="66"/>
        <v>21440.832</v>
      </c>
      <c r="BY29" s="28">
        <f t="shared" si="66"/>
        <v>21494.496000000003</v>
      </c>
      <c r="BZ29" s="28">
        <f t="shared" si="66"/>
        <v>21061.056</v>
      </c>
      <c r="CA29" s="28">
        <f t="shared" si="66"/>
        <v>21304.608</v>
      </c>
      <c r="CB29" s="28">
        <f t="shared" si="66"/>
        <v>29932.128000000004</v>
      </c>
      <c r="CC29" s="28">
        <f t="shared" si="66"/>
        <v>13816.415999999997</v>
      </c>
      <c r="CD29" s="28">
        <f t="shared" si="66"/>
        <v>19199.328</v>
      </c>
      <c r="CE29" s="28">
        <f t="shared" si="66"/>
        <v>17519.232</v>
      </c>
      <c r="CF29" s="28">
        <f t="shared" si="66"/>
        <v>13700.831999999999</v>
      </c>
      <c r="CG29" s="26"/>
      <c r="CH29" s="28">
        <f>SUM(CH30:CH32)</f>
        <v>14.81716559302766</v>
      </c>
      <c r="CI29" s="40">
        <f>SUM(CI30:CI35)</f>
        <v>3.15</v>
      </c>
      <c r="CJ29" s="28">
        <f>SUM(CJ30:CJ35)</f>
        <v>29593.62</v>
      </c>
      <c r="CK29" s="26"/>
      <c r="CL29" s="28">
        <f>SUM(CL30:CL32)</f>
        <v>14.81716559302766</v>
      </c>
      <c r="CM29" s="46">
        <f>SUM(CM30:CM35)</f>
        <v>3.15</v>
      </c>
      <c r="CN29" s="28">
        <f>SUM(CN30:CN35)</f>
        <v>16507.26</v>
      </c>
      <c r="CO29" s="26"/>
      <c r="CP29" s="28">
        <f>SUM(CP30:CP32)</f>
        <v>14.81716559302766</v>
      </c>
      <c r="CQ29" s="40">
        <f>SUM(CQ30:CQ35)</f>
        <v>3.44</v>
      </c>
      <c r="CR29" s="28">
        <f>SUM(CR30:CR35)</f>
        <v>16652.352</v>
      </c>
      <c r="CS29" s="26"/>
      <c r="CT29" s="28">
        <f>SUM(CT30:CT32)</f>
        <v>14.81716559302766</v>
      </c>
      <c r="CU29" s="28">
        <f>SUM(CU30:CU35)</f>
        <v>1.26</v>
      </c>
      <c r="CV29" s="28">
        <f>SUM(CV30:CV35)</f>
        <v>5270.832</v>
      </c>
      <c r="CW29" s="28">
        <f>SUM(CW30:CW35)</f>
        <v>10810.8</v>
      </c>
    </row>
    <row r="30" spans="1:101" ht="95.25" customHeight="1">
      <c r="A30" s="63" t="s">
        <v>38</v>
      </c>
      <c r="B30" s="63"/>
      <c r="C30" s="63"/>
      <c r="D30" s="63"/>
      <c r="E30" s="63"/>
      <c r="F30" s="63"/>
      <c r="G30" s="13" t="s">
        <v>24</v>
      </c>
      <c r="H30" s="14">
        <v>11.753978779840848</v>
      </c>
      <c r="I30" s="12">
        <v>1.36</v>
      </c>
      <c r="J30" s="30">
        <f aca="true" t="shared" si="67" ref="J30:X30">$I$30*J39*$B$45</f>
        <v>12372.192000000001</v>
      </c>
      <c r="K30" s="30">
        <f t="shared" si="67"/>
        <v>7567.584000000001</v>
      </c>
      <c r="L30" s="30">
        <f t="shared" si="67"/>
        <v>11006.208</v>
      </c>
      <c r="M30" s="30">
        <f t="shared" si="67"/>
        <v>8811.168</v>
      </c>
      <c r="N30" s="30">
        <f t="shared" si="67"/>
        <v>9150.624000000002</v>
      </c>
      <c r="O30" s="30">
        <f t="shared" si="67"/>
        <v>8886.240000000002</v>
      </c>
      <c r="P30" s="30">
        <f t="shared" si="67"/>
        <v>8913.984</v>
      </c>
      <c r="Q30" s="30">
        <f t="shared" si="67"/>
        <v>6955.584000000001</v>
      </c>
      <c r="R30" s="30">
        <f t="shared" si="67"/>
        <v>12208.992</v>
      </c>
      <c r="S30" s="30">
        <f t="shared" si="67"/>
        <v>8478.240000000002</v>
      </c>
      <c r="T30" s="30">
        <f t="shared" si="67"/>
        <v>8520.672</v>
      </c>
      <c r="U30" s="30">
        <f t="shared" si="67"/>
        <v>8474.975999999999</v>
      </c>
      <c r="V30" s="30">
        <f t="shared" si="67"/>
        <v>8342.784000000001</v>
      </c>
      <c r="W30" s="30">
        <f t="shared" si="67"/>
        <v>11833.632000000001</v>
      </c>
      <c r="X30" s="30">
        <f t="shared" si="67"/>
        <v>8817.696</v>
      </c>
      <c r="Y30" s="27" t="s">
        <v>24</v>
      </c>
      <c r="Z30" s="29">
        <v>11.753978779840848</v>
      </c>
      <c r="AA30" s="45">
        <v>1.36</v>
      </c>
      <c r="AB30" s="30">
        <f>$AA$30*AB39*$B$45</f>
        <v>11752.032000000001</v>
      </c>
      <c r="AC30" s="30">
        <f>$AA$30*AC39*$B$45</f>
        <v>11928.288</v>
      </c>
      <c r="AD30" s="30">
        <f>$AA$30*AD39*$B$45</f>
        <v>7298.304</v>
      </c>
      <c r="AE30" s="30">
        <f>$AA$30*AE39*$B$45</f>
        <v>7729.152000000002</v>
      </c>
      <c r="AF30" s="30">
        <f>$AA$30*AF39*$B$45</f>
        <v>7856.448</v>
      </c>
      <c r="AG30" s="27" t="s">
        <v>24</v>
      </c>
      <c r="AH30" s="29">
        <v>11.753978779840848</v>
      </c>
      <c r="AI30" s="12">
        <v>1.76</v>
      </c>
      <c r="AJ30" s="24">
        <f>$AI$30*$B$45*AJ39</f>
        <v>3493.2480000000005</v>
      </c>
      <c r="AK30" s="24">
        <f aca="true" t="shared" si="68" ref="AK30:AQ30">$AI$30*$B$45*AK39</f>
        <v>1714.9440000000002</v>
      </c>
      <c r="AL30" s="24">
        <f t="shared" si="68"/>
        <v>8528.256000000001</v>
      </c>
      <c r="AM30" s="24">
        <f t="shared" si="68"/>
        <v>6988.608</v>
      </c>
      <c r="AN30" s="24">
        <f t="shared" si="68"/>
        <v>6975.936000000001</v>
      </c>
      <c r="AO30" s="24">
        <f t="shared" si="68"/>
        <v>8616.960000000001</v>
      </c>
      <c r="AP30" s="24">
        <f t="shared" si="68"/>
        <v>8859.84</v>
      </c>
      <c r="AQ30" s="24">
        <f t="shared" si="68"/>
        <v>7147.008</v>
      </c>
      <c r="AR30" s="27" t="s">
        <v>24</v>
      </c>
      <c r="AS30" s="29">
        <v>11.753978779840848</v>
      </c>
      <c r="AT30" s="12">
        <v>1.76</v>
      </c>
      <c r="AU30" s="24">
        <f aca="true" t="shared" si="69" ref="AU30:CF30">$AT$30*AU39*$B$45</f>
        <v>15333.119999999999</v>
      </c>
      <c r="AV30" s="24">
        <f t="shared" si="69"/>
        <v>15388.032</v>
      </c>
      <c r="AW30" s="24">
        <f t="shared" si="69"/>
        <v>14777.664</v>
      </c>
      <c r="AX30" s="24">
        <f t="shared" si="69"/>
        <v>10498.752</v>
      </c>
      <c r="AY30" s="24">
        <f t="shared" si="69"/>
        <v>10824</v>
      </c>
      <c r="AZ30" s="24">
        <f t="shared" si="69"/>
        <v>11075.328</v>
      </c>
      <c r="BA30" s="24">
        <f t="shared" si="69"/>
        <v>9869.376</v>
      </c>
      <c r="BB30" s="24">
        <f t="shared" si="69"/>
        <v>12522.047999999999</v>
      </c>
      <c r="BC30" s="24">
        <f t="shared" si="69"/>
        <v>9947.52</v>
      </c>
      <c r="BD30" s="24">
        <f t="shared" si="69"/>
        <v>9920.064</v>
      </c>
      <c r="BE30" s="24">
        <f t="shared" si="69"/>
        <v>9977.088</v>
      </c>
      <c r="BF30" s="24">
        <f t="shared" si="69"/>
        <v>9989.76</v>
      </c>
      <c r="BG30" s="24">
        <f t="shared" si="69"/>
        <v>11062.655999999999</v>
      </c>
      <c r="BH30" s="24">
        <f t="shared" si="69"/>
        <v>11316.096</v>
      </c>
      <c r="BI30" s="24">
        <f t="shared" si="69"/>
        <v>10952.832</v>
      </c>
      <c r="BJ30" s="24">
        <f t="shared" si="69"/>
        <v>9613.823999999999</v>
      </c>
      <c r="BK30" s="24">
        <f t="shared" si="69"/>
        <v>12287.616</v>
      </c>
      <c r="BL30" s="24">
        <f t="shared" si="69"/>
        <v>12745.920000000002</v>
      </c>
      <c r="BM30" s="24">
        <f t="shared" si="69"/>
        <v>12230.592</v>
      </c>
      <c r="BN30" s="24">
        <f t="shared" si="69"/>
        <v>12984.576000000001</v>
      </c>
      <c r="BO30" s="24">
        <f t="shared" si="69"/>
        <v>11307.648</v>
      </c>
      <c r="BP30" s="24">
        <f t="shared" si="69"/>
        <v>15073.344000000001</v>
      </c>
      <c r="BQ30" s="24">
        <f t="shared" si="69"/>
        <v>8604.288</v>
      </c>
      <c r="BR30" s="24">
        <f t="shared" si="69"/>
        <v>8638.08</v>
      </c>
      <c r="BS30" s="24">
        <f t="shared" si="69"/>
        <v>10832.448</v>
      </c>
      <c r="BT30" s="24">
        <f t="shared" si="69"/>
        <v>15124.032</v>
      </c>
      <c r="BU30" s="24">
        <f t="shared" si="69"/>
        <v>9056.256</v>
      </c>
      <c r="BV30" s="24">
        <f t="shared" si="69"/>
        <v>15041.664</v>
      </c>
      <c r="BW30" s="24">
        <f t="shared" si="69"/>
        <v>5455.296</v>
      </c>
      <c r="BX30" s="24">
        <f t="shared" si="69"/>
        <v>10969.728</v>
      </c>
      <c r="BY30" s="24">
        <f t="shared" si="69"/>
        <v>10997.184000000001</v>
      </c>
      <c r="BZ30" s="24">
        <f t="shared" si="69"/>
        <v>10775.423999999999</v>
      </c>
      <c r="CA30" s="24">
        <f t="shared" si="69"/>
        <v>10900.032</v>
      </c>
      <c r="CB30" s="24">
        <f t="shared" si="69"/>
        <v>15314.112000000001</v>
      </c>
      <c r="CC30" s="24">
        <f t="shared" si="69"/>
        <v>7068.864</v>
      </c>
      <c r="CD30" s="24">
        <f t="shared" si="69"/>
        <v>9822.912</v>
      </c>
      <c r="CE30" s="24">
        <f t="shared" si="69"/>
        <v>8963.328</v>
      </c>
      <c r="CF30" s="24">
        <f t="shared" si="69"/>
        <v>7009.728</v>
      </c>
      <c r="CG30" s="27" t="s">
        <v>24</v>
      </c>
      <c r="CH30" s="29">
        <v>11.753978779840848</v>
      </c>
      <c r="CI30" s="12">
        <v>1.36</v>
      </c>
      <c r="CJ30" s="24">
        <f>$CI$30*$B$45*CJ39</f>
        <v>12776.928</v>
      </c>
      <c r="CK30" s="27" t="s">
        <v>24</v>
      </c>
      <c r="CL30" s="29">
        <v>11.753978779840848</v>
      </c>
      <c r="CM30" s="45">
        <v>1.36</v>
      </c>
      <c r="CN30" s="24">
        <f>$CM$30*$B$45*CN39</f>
        <v>7126.9439999999995</v>
      </c>
      <c r="CO30" s="27" t="s">
        <v>24</v>
      </c>
      <c r="CP30" s="29">
        <v>11.753978779840848</v>
      </c>
      <c r="CQ30" s="12">
        <v>1.76</v>
      </c>
      <c r="CR30" s="24">
        <f>$CQ$30*$B$45*CR39</f>
        <v>8519.807999999999</v>
      </c>
      <c r="CS30" s="27" t="s">
        <v>24</v>
      </c>
      <c r="CT30" s="29">
        <v>11.753978779840848</v>
      </c>
      <c r="CU30" s="23">
        <v>0</v>
      </c>
      <c r="CV30" s="24">
        <f>$CU$30*CV39*$B$45</f>
        <v>0</v>
      </c>
      <c r="CW30" s="24">
        <f>$CU$30*CW39*$B$45</f>
        <v>0</v>
      </c>
    </row>
    <row r="31" spans="1:101" ht="54.75" customHeight="1">
      <c r="A31" s="55" t="s">
        <v>39</v>
      </c>
      <c r="B31" s="55"/>
      <c r="C31" s="55"/>
      <c r="D31" s="55"/>
      <c r="E31" s="55"/>
      <c r="F31" s="55"/>
      <c r="G31" s="13" t="s">
        <v>25</v>
      </c>
      <c r="H31" s="14">
        <v>2.2252747252747254</v>
      </c>
      <c r="I31" s="12">
        <v>0.89</v>
      </c>
      <c r="J31" s="30">
        <f aca="true" t="shared" si="70" ref="J31:X31">$I$31*J39*$B$45</f>
        <v>8096.508000000001</v>
      </c>
      <c r="K31" s="30">
        <f t="shared" si="70"/>
        <v>4952.316</v>
      </c>
      <c r="L31" s="30">
        <f t="shared" si="70"/>
        <v>7202.592000000001</v>
      </c>
      <c r="M31" s="30">
        <f t="shared" si="70"/>
        <v>5766.132</v>
      </c>
      <c r="N31" s="30">
        <f t="shared" si="70"/>
        <v>5988.276</v>
      </c>
      <c r="O31" s="30">
        <f t="shared" si="70"/>
        <v>5815.26</v>
      </c>
      <c r="P31" s="30">
        <f t="shared" si="70"/>
        <v>5833.416000000001</v>
      </c>
      <c r="Q31" s="30">
        <f t="shared" si="70"/>
        <v>4551.816</v>
      </c>
      <c r="R31" s="30">
        <f t="shared" si="70"/>
        <v>7989.7080000000005</v>
      </c>
      <c r="S31" s="30">
        <f t="shared" si="70"/>
        <v>5548.26</v>
      </c>
      <c r="T31" s="30">
        <f t="shared" si="70"/>
        <v>5576.028</v>
      </c>
      <c r="U31" s="30">
        <f t="shared" si="70"/>
        <v>5546.124</v>
      </c>
      <c r="V31" s="30">
        <f t="shared" si="70"/>
        <v>5459.616</v>
      </c>
      <c r="W31" s="30">
        <f t="shared" si="70"/>
        <v>7744.068000000001</v>
      </c>
      <c r="X31" s="30">
        <f t="shared" si="70"/>
        <v>5770.4039999999995</v>
      </c>
      <c r="Y31" s="27" t="s">
        <v>25</v>
      </c>
      <c r="Z31" s="29">
        <v>2.2252747252747254</v>
      </c>
      <c r="AA31" s="45">
        <v>0.89</v>
      </c>
      <c r="AB31" s="30">
        <f>$AA$31*AB39*$B$45</f>
        <v>7690.668</v>
      </c>
      <c r="AC31" s="30">
        <f>$AA$31*AC39*$B$45</f>
        <v>7806.012</v>
      </c>
      <c r="AD31" s="30">
        <f>$AA$31*AD39*$B$45</f>
        <v>4776.096</v>
      </c>
      <c r="AE31" s="30">
        <f>$AA$31*AE39*$B$45</f>
        <v>5058.048000000001</v>
      </c>
      <c r="AF31" s="30">
        <f>$AA$31*AF39*$B$45</f>
        <v>5141.352</v>
      </c>
      <c r="AG31" s="27" t="s">
        <v>25</v>
      </c>
      <c r="AH31" s="29">
        <v>2.2252747252747254</v>
      </c>
      <c r="AI31" s="12">
        <v>0.72</v>
      </c>
      <c r="AJ31" s="24">
        <f>$AI$31*$B$45*AJ39</f>
        <v>1429.056</v>
      </c>
      <c r="AK31" s="24">
        <f aca="true" t="shared" si="71" ref="AK31:AQ31">$AI$31*$B$45*AK39</f>
        <v>701.5680000000001</v>
      </c>
      <c r="AL31" s="24">
        <f t="shared" si="71"/>
        <v>3488.8320000000003</v>
      </c>
      <c r="AM31" s="24">
        <f t="shared" si="71"/>
        <v>2858.976</v>
      </c>
      <c r="AN31" s="24">
        <f t="shared" si="71"/>
        <v>2853.7920000000004</v>
      </c>
      <c r="AO31" s="24">
        <f t="shared" si="71"/>
        <v>3525.1200000000003</v>
      </c>
      <c r="AP31" s="24">
        <f t="shared" si="71"/>
        <v>3624.48</v>
      </c>
      <c r="AQ31" s="24">
        <f t="shared" si="71"/>
        <v>2923.776</v>
      </c>
      <c r="AR31" s="27" t="s">
        <v>25</v>
      </c>
      <c r="AS31" s="29">
        <v>2.2252747252747254</v>
      </c>
      <c r="AT31" s="12">
        <v>0.72</v>
      </c>
      <c r="AU31" s="24">
        <f aca="true" t="shared" si="72" ref="AU31:CF31">$AT$31*AU39*$B$45</f>
        <v>6272.64</v>
      </c>
      <c r="AV31" s="24">
        <f t="shared" si="72"/>
        <v>6295.103999999999</v>
      </c>
      <c r="AW31" s="24">
        <f t="shared" si="72"/>
        <v>6045.407999999999</v>
      </c>
      <c r="AX31" s="24">
        <f t="shared" si="72"/>
        <v>4294.9439999999995</v>
      </c>
      <c r="AY31" s="24">
        <f t="shared" si="72"/>
        <v>4428</v>
      </c>
      <c r="AZ31" s="24">
        <f t="shared" si="72"/>
        <v>4530.816</v>
      </c>
      <c r="BA31" s="24">
        <f t="shared" si="72"/>
        <v>4037.472</v>
      </c>
      <c r="BB31" s="24">
        <f t="shared" si="72"/>
        <v>5122.656</v>
      </c>
      <c r="BC31" s="24">
        <f t="shared" si="72"/>
        <v>4069.44</v>
      </c>
      <c r="BD31" s="24">
        <f t="shared" si="72"/>
        <v>4058.2079999999996</v>
      </c>
      <c r="BE31" s="24">
        <f t="shared" si="72"/>
        <v>4081.536</v>
      </c>
      <c r="BF31" s="24">
        <f t="shared" si="72"/>
        <v>4086.7200000000003</v>
      </c>
      <c r="BG31" s="24">
        <f t="shared" si="72"/>
        <v>4525.632</v>
      </c>
      <c r="BH31" s="24">
        <f t="shared" si="72"/>
        <v>4629.312</v>
      </c>
      <c r="BI31" s="24">
        <f t="shared" si="72"/>
        <v>4480.704</v>
      </c>
      <c r="BJ31" s="24">
        <f t="shared" si="72"/>
        <v>3932.928</v>
      </c>
      <c r="BK31" s="24">
        <f t="shared" si="72"/>
        <v>5026.7519999999995</v>
      </c>
      <c r="BL31" s="24">
        <f t="shared" si="72"/>
        <v>5214.24</v>
      </c>
      <c r="BM31" s="24">
        <f t="shared" si="72"/>
        <v>5003.424</v>
      </c>
      <c r="BN31" s="24">
        <f t="shared" si="72"/>
        <v>5311.871999999999</v>
      </c>
      <c r="BO31" s="24">
        <f t="shared" si="72"/>
        <v>4625.856</v>
      </c>
      <c r="BP31" s="24">
        <f t="shared" si="72"/>
        <v>6166.368</v>
      </c>
      <c r="BQ31" s="24">
        <f t="shared" si="72"/>
        <v>3519.9359999999997</v>
      </c>
      <c r="BR31" s="24">
        <f t="shared" si="72"/>
        <v>3533.7599999999993</v>
      </c>
      <c r="BS31" s="24">
        <f t="shared" si="72"/>
        <v>4431.455999999999</v>
      </c>
      <c r="BT31" s="24">
        <f t="shared" si="72"/>
        <v>6187.103999999999</v>
      </c>
      <c r="BU31" s="24">
        <f t="shared" si="72"/>
        <v>3704.832</v>
      </c>
      <c r="BV31" s="24">
        <f t="shared" si="72"/>
        <v>6153.407999999999</v>
      </c>
      <c r="BW31" s="24">
        <f t="shared" si="72"/>
        <v>2231.712</v>
      </c>
      <c r="BX31" s="24">
        <f t="shared" si="72"/>
        <v>4487.616</v>
      </c>
      <c r="BY31" s="24">
        <f t="shared" si="72"/>
        <v>4498.848</v>
      </c>
      <c r="BZ31" s="24">
        <f t="shared" si="72"/>
        <v>4408.128</v>
      </c>
      <c r="CA31" s="24">
        <f t="shared" si="72"/>
        <v>4459.103999999999</v>
      </c>
      <c r="CB31" s="24">
        <f t="shared" si="72"/>
        <v>6264.864</v>
      </c>
      <c r="CC31" s="24">
        <f t="shared" si="72"/>
        <v>2891.808</v>
      </c>
      <c r="CD31" s="24">
        <f t="shared" si="72"/>
        <v>4018.464</v>
      </c>
      <c r="CE31" s="24">
        <f t="shared" si="72"/>
        <v>3666.816</v>
      </c>
      <c r="CF31" s="24">
        <f t="shared" si="72"/>
        <v>2867.6159999999995</v>
      </c>
      <c r="CG31" s="27" t="s">
        <v>25</v>
      </c>
      <c r="CH31" s="29">
        <v>2.2252747252747254</v>
      </c>
      <c r="CI31" s="12">
        <v>0.89</v>
      </c>
      <c r="CJ31" s="24">
        <f>$CI$31*$B$45*CJ39</f>
        <v>8361.372</v>
      </c>
      <c r="CK31" s="27" t="s">
        <v>25</v>
      </c>
      <c r="CL31" s="29">
        <v>2.2252747252747254</v>
      </c>
      <c r="CM31" s="45">
        <v>0.89</v>
      </c>
      <c r="CN31" s="24">
        <f>$CM$31*$B$45*CN39</f>
        <v>4663.956</v>
      </c>
      <c r="CO31" s="27" t="s">
        <v>25</v>
      </c>
      <c r="CP31" s="29">
        <v>2.2252747252747254</v>
      </c>
      <c r="CQ31" s="12">
        <v>0.72</v>
      </c>
      <c r="CR31" s="24">
        <f>$CQ$31*$B$45*CR39</f>
        <v>3485.376</v>
      </c>
      <c r="CS31" s="27" t="s">
        <v>25</v>
      </c>
      <c r="CT31" s="29">
        <v>2.2252747252747254</v>
      </c>
      <c r="CU31" s="23">
        <v>0.47</v>
      </c>
      <c r="CV31" s="24">
        <f>$CU$31*CV39*$B$45</f>
        <v>1966.1040000000003</v>
      </c>
      <c r="CW31" s="24">
        <f>$CU$31*CW39*$B$45</f>
        <v>4032.5999999999995</v>
      </c>
    </row>
    <row r="32" spans="1:101" ht="12.75">
      <c r="A32" s="55" t="s">
        <v>40</v>
      </c>
      <c r="B32" s="55"/>
      <c r="C32" s="55"/>
      <c r="D32" s="55"/>
      <c r="E32" s="55"/>
      <c r="F32" s="55"/>
      <c r="G32" s="9" t="s">
        <v>21</v>
      </c>
      <c r="H32" s="10">
        <v>0.8379120879120879</v>
      </c>
      <c r="I32" s="12">
        <v>0.58</v>
      </c>
      <c r="J32" s="30">
        <f aca="true" t="shared" si="73" ref="J32:X32">$I$32*J39*$B$45</f>
        <v>5276.376</v>
      </c>
      <c r="K32" s="30">
        <f t="shared" si="73"/>
        <v>3227.352</v>
      </c>
      <c r="L32" s="30">
        <f t="shared" si="73"/>
        <v>4693.824</v>
      </c>
      <c r="M32" s="30">
        <f t="shared" si="73"/>
        <v>3757.7039999999993</v>
      </c>
      <c r="N32" s="30">
        <f t="shared" si="73"/>
        <v>3902.472</v>
      </c>
      <c r="O32" s="30">
        <f t="shared" si="73"/>
        <v>3789.7200000000003</v>
      </c>
      <c r="P32" s="30">
        <f t="shared" si="73"/>
        <v>3801.5519999999997</v>
      </c>
      <c r="Q32" s="30">
        <f t="shared" si="73"/>
        <v>2966.352</v>
      </c>
      <c r="R32" s="30">
        <f t="shared" si="73"/>
        <v>5206.776</v>
      </c>
      <c r="S32" s="30">
        <f t="shared" si="73"/>
        <v>3615.7200000000003</v>
      </c>
      <c r="T32" s="30">
        <f t="shared" si="73"/>
        <v>3633.816</v>
      </c>
      <c r="U32" s="30">
        <f t="shared" si="73"/>
        <v>3614.3279999999995</v>
      </c>
      <c r="V32" s="30">
        <f t="shared" si="73"/>
        <v>3557.9519999999998</v>
      </c>
      <c r="W32" s="30">
        <f t="shared" si="73"/>
        <v>5046.696</v>
      </c>
      <c r="X32" s="30">
        <f t="shared" si="73"/>
        <v>3760.4879999999994</v>
      </c>
      <c r="Y32" s="25" t="s">
        <v>21</v>
      </c>
      <c r="Z32" s="23">
        <v>0.8379120879120879</v>
      </c>
      <c r="AA32" s="45">
        <v>0.58</v>
      </c>
      <c r="AB32" s="30">
        <f>$AA$32*AB39*$B$45</f>
        <v>5011.896</v>
      </c>
      <c r="AC32" s="30">
        <f>$AA$32*AC39*$B$45</f>
        <v>5087.063999999999</v>
      </c>
      <c r="AD32" s="30">
        <f>$AA$32*AD39*$B$45</f>
        <v>3112.5119999999997</v>
      </c>
      <c r="AE32" s="30">
        <f>$AA$32*AE39*$B$45</f>
        <v>3296.256</v>
      </c>
      <c r="AF32" s="30">
        <f>$AA$32*AF39*$B$45</f>
        <v>3350.544</v>
      </c>
      <c r="AG32" s="25" t="s">
        <v>21</v>
      </c>
      <c r="AH32" s="23">
        <v>0.8379120879120879</v>
      </c>
      <c r="AI32" s="12">
        <v>0.64</v>
      </c>
      <c r="AJ32" s="24">
        <f>$AI$32*$B$45*AJ39</f>
        <v>1270.272</v>
      </c>
      <c r="AK32" s="24">
        <f aca="true" t="shared" si="74" ref="AK32:AQ32">$AI$32*$B$45*AK39</f>
        <v>623.616</v>
      </c>
      <c r="AL32" s="24">
        <f t="shared" si="74"/>
        <v>3101.184</v>
      </c>
      <c r="AM32" s="24">
        <f t="shared" si="74"/>
        <v>2541.312</v>
      </c>
      <c r="AN32" s="24">
        <f t="shared" si="74"/>
        <v>2536.704</v>
      </c>
      <c r="AO32" s="24">
        <f t="shared" si="74"/>
        <v>3133.44</v>
      </c>
      <c r="AP32" s="24">
        <f t="shared" si="74"/>
        <v>3221.7599999999998</v>
      </c>
      <c r="AQ32" s="24">
        <f t="shared" si="74"/>
        <v>2598.912</v>
      </c>
      <c r="AR32" s="25" t="s">
        <v>21</v>
      </c>
      <c r="AS32" s="23">
        <v>0.8379120879120879</v>
      </c>
      <c r="AT32" s="12">
        <v>0.64</v>
      </c>
      <c r="AU32" s="24">
        <f aca="true" t="shared" si="75" ref="AU32:CF32">$AT$32*AU39*$B$45</f>
        <v>5575.68</v>
      </c>
      <c r="AV32" s="24">
        <f t="shared" si="75"/>
        <v>5595.648</v>
      </c>
      <c r="AW32" s="24">
        <f t="shared" si="75"/>
        <v>5373.696000000001</v>
      </c>
      <c r="AX32" s="24">
        <f t="shared" si="75"/>
        <v>3817.728</v>
      </c>
      <c r="AY32" s="24">
        <f t="shared" si="75"/>
        <v>3936</v>
      </c>
      <c r="AZ32" s="24">
        <f t="shared" si="75"/>
        <v>4027.392</v>
      </c>
      <c r="BA32" s="24">
        <f t="shared" si="75"/>
        <v>3588.864</v>
      </c>
      <c r="BB32" s="24">
        <f t="shared" si="75"/>
        <v>4553.472</v>
      </c>
      <c r="BC32" s="24">
        <f t="shared" si="75"/>
        <v>3617.2799999999997</v>
      </c>
      <c r="BD32" s="24">
        <f t="shared" si="75"/>
        <v>3607.2960000000003</v>
      </c>
      <c r="BE32" s="24">
        <f t="shared" si="75"/>
        <v>3628.032</v>
      </c>
      <c r="BF32" s="24">
        <f t="shared" si="75"/>
        <v>3632.6400000000003</v>
      </c>
      <c r="BG32" s="24">
        <f t="shared" si="75"/>
        <v>4022.7839999999997</v>
      </c>
      <c r="BH32" s="24">
        <f t="shared" si="75"/>
        <v>4114.9439999999995</v>
      </c>
      <c r="BI32" s="24">
        <f t="shared" si="75"/>
        <v>3982.848</v>
      </c>
      <c r="BJ32" s="24">
        <f t="shared" si="75"/>
        <v>3495.9359999999997</v>
      </c>
      <c r="BK32" s="24">
        <f t="shared" si="75"/>
        <v>4468.224</v>
      </c>
      <c r="BL32" s="24">
        <f t="shared" si="75"/>
        <v>4634.88</v>
      </c>
      <c r="BM32" s="24">
        <f t="shared" si="75"/>
        <v>4447.488</v>
      </c>
      <c r="BN32" s="24">
        <f t="shared" si="75"/>
        <v>4721.664</v>
      </c>
      <c r="BO32" s="24">
        <f t="shared" si="75"/>
        <v>4111.872</v>
      </c>
      <c r="BP32" s="24">
        <f t="shared" si="75"/>
        <v>5481.216</v>
      </c>
      <c r="BQ32" s="24">
        <f t="shared" si="75"/>
        <v>3128.832</v>
      </c>
      <c r="BR32" s="24">
        <f t="shared" si="75"/>
        <v>3141.12</v>
      </c>
      <c r="BS32" s="24">
        <f t="shared" si="75"/>
        <v>3939.0719999999997</v>
      </c>
      <c r="BT32" s="24">
        <f t="shared" si="75"/>
        <v>5499.648</v>
      </c>
      <c r="BU32" s="24">
        <f t="shared" si="75"/>
        <v>3293.184</v>
      </c>
      <c r="BV32" s="24">
        <f t="shared" si="75"/>
        <v>5469.696000000001</v>
      </c>
      <c r="BW32" s="24">
        <f t="shared" si="75"/>
        <v>1983.7440000000001</v>
      </c>
      <c r="BX32" s="24">
        <f t="shared" si="75"/>
        <v>3988.992</v>
      </c>
      <c r="BY32" s="24">
        <f t="shared" si="75"/>
        <v>3998.9760000000006</v>
      </c>
      <c r="BZ32" s="24">
        <f t="shared" si="75"/>
        <v>3918.3360000000002</v>
      </c>
      <c r="CA32" s="24">
        <f t="shared" si="75"/>
        <v>3963.648</v>
      </c>
      <c r="CB32" s="24">
        <f t="shared" si="75"/>
        <v>5568.768</v>
      </c>
      <c r="CC32" s="24">
        <f t="shared" si="75"/>
        <v>2570.496</v>
      </c>
      <c r="CD32" s="24">
        <f t="shared" si="75"/>
        <v>3571.9680000000008</v>
      </c>
      <c r="CE32" s="24">
        <f t="shared" si="75"/>
        <v>3259.392</v>
      </c>
      <c r="CF32" s="24">
        <f t="shared" si="75"/>
        <v>2548.992</v>
      </c>
      <c r="CG32" s="25" t="s">
        <v>21</v>
      </c>
      <c r="CH32" s="23">
        <v>0.8379120879120879</v>
      </c>
      <c r="CI32" s="12">
        <v>0.58</v>
      </c>
      <c r="CJ32" s="24">
        <f>$CI$32*$B$45*CJ39</f>
        <v>5448.9839999999995</v>
      </c>
      <c r="CK32" s="25" t="s">
        <v>21</v>
      </c>
      <c r="CL32" s="23">
        <v>0.8379120879120879</v>
      </c>
      <c r="CM32" s="45">
        <v>0.58</v>
      </c>
      <c r="CN32" s="24">
        <f>$CM$32*$B$45*CN39</f>
        <v>3039.4319999999993</v>
      </c>
      <c r="CO32" s="25" t="s">
        <v>21</v>
      </c>
      <c r="CP32" s="23">
        <v>0.8379120879120879</v>
      </c>
      <c r="CQ32" s="12">
        <v>0.64</v>
      </c>
      <c r="CR32" s="24">
        <f>$CQ$32*$B$45*CR39</f>
        <v>3098.1119999999996</v>
      </c>
      <c r="CS32" s="25" t="s">
        <v>21</v>
      </c>
      <c r="CT32" s="23">
        <v>0.8379120879120879</v>
      </c>
      <c r="CU32" s="23">
        <v>0.47</v>
      </c>
      <c r="CV32" s="24">
        <f>$CU$32*CV39*$B$45</f>
        <v>1966.1040000000003</v>
      </c>
      <c r="CW32" s="24">
        <f>$CU$32*CW39*$B$45</f>
        <v>4032.5999999999995</v>
      </c>
    </row>
    <row r="33" spans="1:101" ht="12.75">
      <c r="A33" s="55" t="s">
        <v>48</v>
      </c>
      <c r="B33" s="55"/>
      <c r="C33" s="55"/>
      <c r="D33" s="55"/>
      <c r="E33" s="55"/>
      <c r="F33" s="55"/>
      <c r="G33" s="9" t="s">
        <v>21</v>
      </c>
      <c r="H33" s="10">
        <v>0.8379120879120879</v>
      </c>
      <c r="I33" s="12">
        <v>0.32</v>
      </c>
      <c r="J33" s="30">
        <f aca="true" t="shared" si="76" ref="J33:X33">$I$33*J39*$B$45</f>
        <v>2911.1040000000003</v>
      </c>
      <c r="K33" s="30">
        <f t="shared" si="76"/>
        <v>1780.6079999999997</v>
      </c>
      <c r="L33" s="30">
        <f t="shared" si="76"/>
        <v>2589.696</v>
      </c>
      <c r="M33" s="30">
        <f t="shared" si="76"/>
        <v>2073.216</v>
      </c>
      <c r="N33" s="30">
        <f t="shared" si="76"/>
        <v>2153.088</v>
      </c>
      <c r="O33" s="30">
        <f t="shared" si="76"/>
        <v>2090.88</v>
      </c>
      <c r="P33" s="30">
        <f t="shared" si="76"/>
        <v>2097.4080000000004</v>
      </c>
      <c r="Q33" s="30">
        <f t="shared" si="76"/>
        <v>1636.6079999999997</v>
      </c>
      <c r="R33" s="30">
        <f t="shared" si="76"/>
        <v>2872.704</v>
      </c>
      <c r="S33" s="30">
        <f t="shared" si="76"/>
        <v>1994.88</v>
      </c>
      <c r="T33" s="30">
        <f t="shared" si="76"/>
        <v>2004.864</v>
      </c>
      <c r="U33" s="30">
        <f t="shared" si="76"/>
        <v>1994.1119999999999</v>
      </c>
      <c r="V33" s="30">
        <f t="shared" si="76"/>
        <v>1963.008</v>
      </c>
      <c r="W33" s="30">
        <f t="shared" si="76"/>
        <v>2784.384</v>
      </c>
      <c r="X33" s="30">
        <f t="shared" si="76"/>
        <v>2074.752</v>
      </c>
      <c r="Y33" s="25" t="s">
        <v>21</v>
      </c>
      <c r="Z33" s="23">
        <v>0.8379120879120879</v>
      </c>
      <c r="AA33" s="45">
        <v>0.32</v>
      </c>
      <c r="AB33" s="30">
        <f>$AA$33*AB39*$B$45</f>
        <v>2765.184</v>
      </c>
      <c r="AC33" s="30">
        <f>$AA$33*AC39*$B$45</f>
        <v>2806.656</v>
      </c>
      <c r="AD33" s="30">
        <f>$AA$33*AD39*$B$45</f>
        <v>1717.248</v>
      </c>
      <c r="AE33" s="30">
        <f>$AA$33*AE39*$B$45</f>
        <v>1818.6240000000003</v>
      </c>
      <c r="AF33" s="30">
        <f>$AA$33*AF39*$B$45</f>
        <v>1848.576</v>
      </c>
      <c r="AG33" s="25" t="s">
        <v>21</v>
      </c>
      <c r="AH33" s="23">
        <v>0.8379120879120879</v>
      </c>
      <c r="AI33" s="12">
        <v>0.32</v>
      </c>
      <c r="AJ33" s="24">
        <f>$AI$33*$B$45*AJ39</f>
        <v>635.136</v>
      </c>
      <c r="AK33" s="24">
        <f aca="true" t="shared" si="77" ref="AK33:AQ33">$AI$33*$B$45*AK39</f>
        <v>311.808</v>
      </c>
      <c r="AL33" s="24">
        <f t="shared" si="77"/>
        <v>1550.592</v>
      </c>
      <c r="AM33" s="24">
        <f t="shared" si="77"/>
        <v>1270.656</v>
      </c>
      <c r="AN33" s="24">
        <f t="shared" si="77"/>
        <v>1268.352</v>
      </c>
      <c r="AO33" s="24">
        <f t="shared" si="77"/>
        <v>1566.72</v>
      </c>
      <c r="AP33" s="24">
        <f t="shared" si="77"/>
        <v>1610.8799999999999</v>
      </c>
      <c r="AQ33" s="24">
        <f t="shared" si="77"/>
        <v>1299.456</v>
      </c>
      <c r="AR33" s="25" t="s">
        <v>21</v>
      </c>
      <c r="AS33" s="23">
        <v>0.8379120879120879</v>
      </c>
      <c r="AT33" s="12">
        <v>0.32</v>
      </c>
      <c r="AU33" s="24">
        <f aca="true" t="shared" si="78" ref="AU33:CF33">$AT$33*AU39*$B$45</f>
        <v>2787.84</v>
      </c>
      <c r="AV33" s="24">
        <f t="shared" si="78"/>
        <v>2797.824</v>
      </c>
      <c r="AW33" s="24">
        <f t="shared" si="78"/>
        <v>2686.8480000000004</v>
      </c>
      <c r="AX33" s="24">
        <f t="shared" si="78"/>
        <v>1908.864</v>
      </c>
      <c r="AY33" s="24">
        <f t="shared" si="78"/>
        <v>1968</v>
      </c>
      <c r="AZ33" s="24">
        <f t="shared" si="78"/>
        <v>2013.696</v>
      </c>
      <c r="BA33" s="24">
        <f t="shared" si="78"/>
        <v>1794.432</v>
      </c>
      <c r="BB33" s="24">
        <f t="shared" si="78"/>
        <v>2276.736</v>
      </c>
      <c r="BC33" s="24">
        <f t="shared" si="78"/>
        <v>1808.6399999999999</v>
      </c>
      <c r="BD33" s="24">
        <f t="shared" si="78"/>
        <v>1803.6480000000001</v>
      </c>
      <c r="BE33" s="24">
        <f t="shared" si="78"/>
        <v>1814.016</v>
      </c>
      <c r="BF33" s="24">
        <f t="shared" si="78"/>
        <v>1816.3200000000002</v>
      </c>
      <c r="BG33" s="24">
        <f t="shared" si="78"/>
        <v>2011.3919999999998</v>
      </c>
      <c r="BH33" s="24">
        <f t="shared" si="78"/>
        <v>2057.4719999999998</v>
      </c>
      <c r="BI33" s="24">
        <f t="shared" si="78"/>
        <v>1991.424</v>
      </c>
      <c r="BJ33" s="24">
        <f t="shared" si="78"/>
        <v>1747.9679999999998</v>
      </c>
      <c r="BK33" s="24">
        <f t="shared" si="78"/>
        <v>2234.112</v>
      </c>
      <c r="BL33" s="24">
        <f t="shared" si="78"/>
        <v>2317.44</v>
      </c>
      <c r="BM33" s="24">
        <f t="shared" si="78"/>
        <v>2223.744</v>
      </c>
      <c r="BN33" s="24">
        <f t="shared" si="78"/>
        <v>2360.832</v>
      </c>
      <c r="BO33" s="24">
        <f t="shared" si="78"/>
        <v>2055.936</v>
      </c>
      <c r="BP33" s="24">
        <f t="shared" si="78"/>
        <v>2740.608</v>
      </c>
      <c r="BQ33" s="24">
        <f t="shared" si="78"/>
        <v>1564.416</v>
      </c>
      <c r="BR33" s="24">
        <f t="shared" si="78"/>
        <v>1570.56</v>
      </c>
      <c r="BS33" s="24">
        <f t="shared" si="78"/>
        <v>1969.5359999999998</v>
      </c>
      <c r="BT33" s="24">
        <f t="shared" si="78"/>
        <v>2749.824</v>
      </c>
      <c r="BU33" s="24">
        <f t="shared" si="78"/>
        <v>1646.592</v>
      </c>
      <c r="BV33" s="24">
        <f t="shared" si="78"/>
        <v>2734.8480000000004</v>
      </c>
      <c r="BW33" s="24">
        <f t="shared" si="78"/>
        <v>991.8720000000001</v>
      </c>
      <c r="BX33" s="24">
        <f t="shared" si="78"/>
        <v>1994.496</v>
      </c>
      <c r="BY33" s="24">
        <f t="shared" si="78"/>
        <v>1999.4880000000003</v>
      </c>
      <c r="BZ33" s="24">
        <f t="shared" si="78"/>
        <v>1959.1680000000001</v>
      </c>
      <c r="CA33" s="24">
        <f t="shared" si="78"/>
        <v>1981.824</v>
      </c>
      <c r="CB33" s="24">
        <f t="shared" si="78"/>
        <v>2784.384</v>
      </c>
      <c r="CC33" s="24">
        <f t="shared" si="78"/>
        <v>1285.248</v>
      </c>
      <c r="CD33" s="24">
        <f t="shared" si="78"/>
        <v>1785.9840000000004</v>
      </c>
      <c r="CE33" s="24">
        <f t="shared" si="78"/>
        <v>1629.696</v>
      </c>
      <c r="CF33" s="24">
        <f t="shared" si="78"/>
        <v>1274.496</v>
      </c>
      <c r="CG33" s="25" t="s">
        <v>21</v>
      </c>
      <c r="CH33" s="23">
        <v>0.8379120879120879</v>
      </c>
      <c r="CI33" s="12">
        <v>0.32</v>
      </c>
      <c r="CJ33" s="24">
        <f>$CI$33*$B$45*CJ39</f>
        <v>3006.336</v>
      </c>
      <c r="CK33" s="25" t="s">
        <v>21</v>
      </c>
      <c r="CL33" s="23">
        <v>0.8379120879120879</v>
      </c>
      <c r="CM33" s="45">
        <v>0.32</v>
      </c>
      <c r="CN33" s="24">
        <f>$CM$33*$B$45*CN39</f>
        <v>1676.9279999999999</v>
      </c>
      <c r="CO33" s="25" t="s">
        <v>21</v>
      </c>
      <c r="CP33" s="23">
        <v>0.8379120879120879</v>
      </c>
      <c r="CQ33" s="12">
        <v>0.32</v>
      </c>
      <c r="CR33" s="24">
        <f>$CQ$33*$B$45*CR39</f>
        <v>1549.0559999999998</v>
      </c>
      <c r="CS33" s="25" t="s">
        <v>21</v>
      </c>
      <c r="CT33" s="23">
        <v>0.8379120879120879</v>
      </c>
      <c r="CU33" s="23">
        <v>0.32</v>
      </c>
      <c r="CV33" s="24">
        <f>$CU$33*CV39*$B$45</f>
        <v>1338.624</v>
      </c>
      <c r="CW33" s="24">
        <f>$CU$33*CW39*$B$45</f>
        <v>2745.6000000000004</v>
      </c>
    </row>
    <row r="34" spans="1:101" ht="12.75">
      <c r="A34" s="55" t="s">
        <v>49</v>
      </c>
      <c r="B34" s="55"/>
      <c r="C34" s="55"/>
      <c r="D34" s="55"/>
      <c r="E34" s="55"/>
      <c r="F34" s="55"/>
      <c r="G34" s="9" t="s">
        <v>21</v>
      </c>
      <c r="H34" s="10">
        <v>0.8379120879120879</v>
      </c>
      <c r="I34" s="12">
        <v>0</v>
      </c>
      <c r="J34" s="30">
        <f aca="true" t="shared" si="79" ref="J34:X34">$I$34*J39*$B$45</f>
        <v>0</v>
      </c>
      <c r="K34" s="30">
        <f t="shared" si="79"/>
        <v>0</v>
      </c>
      <c r="L34" s="30">
        <f t="shared" si="79"/>
        <v>0</v>
      </c>
      <c r="M34" s="30">
        <f t="shared" si="79"/>
        <v>0</v>
      </c>
      <c r="N34" s="30">
        <f t="shared" si="79"/>
        <v>0</v>
      </c>
      <c r="O34" s="30">
        <f t="shared" si="79"/>
        <v>0</v>
      </c>
      <c r="P34" s="30">
        <f t="shared" si="79"/>
        <v>0</v>
      </c>
      <c r="Q34" s="30">
        <f t="shared" si="79"/>
        <v>0</v>
      </c>
      <c r="R34" s="30">
        <f t="shared" si="79"/>
        <v>0</v>
      </c>
      <c r="S34" s="24">
        <f>$AT$34*S39*$B$45</f>
        <v>0</v>
      </c>
      <c r="T34" s="24">
        <f>$AT$34*T39*$B$45</f>
        <v>0</v>
      </c>
      <c r="U34" s="24">
        <f>$AT$34*U39*$B$45</f>
        <v>0</v>
      </c>
      <c r="V34" s="24">
        <f>$AT$34*V39*$B$45</f>
        <v>0</v>
      </c>
      <c r="W34" s="24">
        <f>$AT$34*W39*$B$45</f>
        <v>0</v>
      </c>
      <c r="X34" s="30">
        <f t="shared" si="79"/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25" t="s">
        <v>21</v>
      </c>
      <c r="AH34" s="23">
        <v>0.8379120879120879</v>
      </c>
      <c r="AI34" s="12">
        <v>0</v>
      </c>
      <c r="AJ34" s="24">
        <f>$AI$34*$B$45*AJ39</f>
        <v>0</v>
      </c>
      <c r="AK34" s="24">
        <f aca="true" t="shared" si="80" ref="AK34:AQ34">$AI$34*$B$45*AK39</f>
        <v>0</v>
      </c>
      <c r="AL34" s="24">
        <f t="shared" si="80"/>
        <v>0</v>
      </c>
      <c r="AM34" s="24">
        <f t="shared" si="80"/>
        <v>0</v>
      </c>
      <c r="AN34" s="24">
        <f t="shared" si="80"/>
        <v>0</v>
      </c>
      <c r="AO34" s="24">
        <f t="shared" si="80"/>
        <v>0</v>
      </c>
      <c r="AP34" s="24">
        <f t="shared" si="80"/>
        <v>0</v>
      </c>
      <c r="AQ34" s="24">
        <f t="shared" si="80"/>
        <v>0</v>
      </c>
      <c r="AR34" s="25" t="s">
        <v>21</v>
      </c>
      <c r="AS34" s="23">
        <v>0.8379120879120879</v>
      </c>
      <c r="AT34" s="12">
        <v>0</v>
      </c>
      <c r="AU34" s="24">
        <f aca="true" t="shared" si="81" ref="AU34:CF34">$AT$34*AU39*$B$45</f>
        <v>0</v>
      </c>
      <c r="AV34" s="24">
        <f t="shared" si="81"/>
        <v>0</v>
      </c>
      <c r="AW34" s="24">
        <f t="shared" si="81"/>
        <v>0</v>
      </c>
      <c r="AX34" s="24">
        <f t="shared" si="81"/>
        <v>0</v>
      </c>
      <c r="AY34" s="24">
        <f t="shared" si="81"/>
        <v>0</v>
      </c>
      <c r="AZ34" s="24">
        <f t="shared" si="81"/>
        <v>0</v>
      </c>
      <c r="BA34" s="24">
        <f t="shared" si="81"/>
        <v>0</v>
      </c>
      <c r="BB34" s="24">
        <f t="shared" si="81"/>
        <v>0</v>
      </c>
      <c r="BC34" s="24">
        <f t="shared" si="81"/>
        <v>0</v>
      </c>
      <c r="BD34" s="24">
        <f t="shared" si="81"/>
        <v>0</v>
      </c>
      <c r="BE34" s="24">
        <f t="shared" si="81"/>
        <v>0</v>
      </c>
      <c r="BF34" s="24">
        <f t="shared" si="81"/>
        <v>0</v>
      </c>
      <c r="BG34" s="24">
        <f t="shared" si="81"/>
        <v>0</v>
      </c>
      <c r="BH34" s="24">
        <f t="shared" si="81"/>
        <v>0</v>
      </c>
      <c r="BI34" s="24">
        <f t="shared" si="81"/>
        <v>0</v>
      </c>
      <c r="BJ34" s="24">
        <f t="shared" si="81"/>
        <v>0</v>
      </c>
      <c r="BK34" s="24">
        <f t="shared" si="81"/>
        <v>0</v>
      </c>
      <c r="BL34" s="24">
        <f t="shared" si="81"/>
        <v>0</v>
      </c>
      <c r="BM34" s="24">
        <f t="shared" si="81"/>
        <v>0</v>
      </c>
      <c r="BN34" s="24">
        <f t="shared" si="81"/>
        <v>0</v>
      </c>
      <c r="BO34" s="24">
        <f t="shared" si="81"/>
        <v>0</v>
      </c>
      <c r="BP34" s="24">
        <f t="shared" si="81"/>
        <v>0</v>
      </c>
      <c r="BQ34" s="24">
        <f t="shared" si="81"/>
        <v>0</v>
      </c>
      <c r="BR34" s="24">
        <f t="shared" si="81"/>
        <v>0</v>
      </c>
      <c r="BS34" s="24">
        <f t="shared" si="81"/>
        <v>0</v>
      </c>
      <c r="BT34" s="24">
        <f t="shared" si="81"/>
        <v>0</v>
      </c>
      <c r="BU34" s="24">
        <f t="shared" si="81"/>
        <v>0</v>
      </c>
      <c r="BV34" s="24">
        <f t="shared" si="81"/>
        <v>0</v>
      </c>
      <c r="BW34" s="24">
        <f t="shared" si="81"/>
        <v>0</v>
      </c>
      <c r="BX34" s="24">
        <f t="shared" si="81"/>
        <v>0</v>
      </c>
      <c r="BY34" s="24">
        <f t="shared" si="81"/>
        <v>0</v>
      </c>
      <c r="BZ34" s="24">
        <f t="shared" si="81"/>
        <v>0</v>
      </c>
      <c r="CA34" s="24">
        <f t="shared" si="81"/>
        <v>0</v>
      </c>
      <c r="CB34" s="24">
        <f t="shared" si="81"/>
        <v>0</v>
      </c>
      <c r="CC34" s="24">
        <f t="shared" si="81"/>
        <v>0</v>
      </c>
      <c r="CD34" s="24">
        <f t="shared" si="81"/>
        <v>0</v>
      </c>
      <c r="CE34" s="24">
        <f t="shared" si="81"/>
        <v>0</v>
      </c>
      <c r="CF34" s="24">
        <f t="shared" si="81"/>
        <v>0</v>
      </c>
      <c r="CG34" s="25" t="s">
        <v>21</v>
      </c>
      <c r="CH34" s="23">
        <v>0.8379120879120879</v>
      </c>
      <c r="CI34" s="12">
        <v>0</v>
      </c>
      <c r="CJ34" s="24">
        <f>$CI$34*$B$45*CJ39</f>
        <v>0</v>
      </c>
      <c r="CK34" s="25" t="s">
        <v>21</v>
      </c>
      <c r="CL34" s="23">
        <v>0.8379120879120879</v>
      </c>
      <c r="CM34" s="45">
        <v>0</v>
      </c>
      <c r="CN34" s="24">
        <f>$CM$34*$B$45*CN39</f>
        <v>0</v>
      </c>
      <c r="CO34" s="25" t="s">
        <v>21</v>
      </c>
      <c r="CP34" s="23">
        <v>0.8379120879120879</v>
      </c>
      <c r="CQ34" s="12">
        <v>0</v>
      </c>
      <c r="CR34" s="24">
        <f>$CQ$34*$B$45*CR39</f>
        <v>0</v>
      </c>
      <c r="CS34" s="25" t="s">
        <v>21</v>
      </c>
      <c r="CT34" s="23">
        <v>0.8379120879120879</v>
      </c>
      <c r="CU34" s="23">
        <v>0</v>
      </c>
      <c r="CV34" s="24">
        <f>$CU$34*CV39*$B$45</f>
        <v>0</v>
      </c>
      <c r="CW34" s="24">
        <f>$CU$34*CW39*$B$45</f>
        <v>0</v>
      </c>
    </row>
    <row r="35" spans="1:101" ht="12.75">
      <c r="A35" s="55" t="s">
        <v>50</v>
      </c>
      <c r="B35" s="55"/>
      <c r="C35" s="55"/>
      <c r="D35" s="55"/>
      <c r="E35" s="55"/>
      <c r="F35" s="55"/>
      <c r="G35" s="9" t="s">
        <v>21</v>
      </c>
      <c r="H35" s="10">
        <v>0.8379120879120879</v>
      </c>
      <c r="I35" s="12">
        <v>0</v>
      </c>
      <c r="J35" s="30">
        <f aca="true" t="shared" si="82" ref="J35:X35">$I$35*J39*$B$45</f>
        <v>0</v>
      </c>
      <c r="K35" s="30">
        <f t="shared" si="82"/>
        <v>0</v>
      </c>
      <c r="L35" s="30">
        <f t="shared" si="82"/>
        <v>0</v>
      </c>
      <c r="M35" s="30">
        <f t="shared" si="82"/>
        <v>0</v>
      </c>
      <c r="N35" s="30">
        <f t="shared" si="82"/>
        <v>0</v>
      </c>
      <c r="O35" s="30">
        <f t="shared" si="82"/>
        <v>0</v>
      </c>
      <c r="P35" s="30">
        <f t="shared" si="82"/>
        <v>0</v>
      </c>
      <c r="Q35" s="30">
        <f t="shared" si="82"/>
        <v>0</v>
      </c>
      <c r="R35" s="30">
        <f t="shared" si="82"/>
        <v>0</v>
      </c>
      <c r="S35" s="24">
        <f>$AT$35*S39*$B$45</f>
        <v>0</v>
      </c>
      <c r="T35" s="24">
        <f>$AT$35*T39*$B$45</f>
        <v>0</v>
      </c>
      <c r="U35" s="24">
        <f>$AT$35*U39*$B$45</f>
        <v>0</v>
      </c>
      <c r="V35" s="24">
        <f>$AT$35*V39*$B$45</f>
        <v>0</v>
      </c>
      <c r="W35" s="24">
        <f>$AT$35*W39*$B$45</f>
        <v>0</v>
      </c>
      <c r="X35" s="30">
        <f t="shared" si="82"/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25" t="s">
        <v>21</v>
      </c>
      <c r="AH35" s="23">
        <v>0.8379120879120879</v>
      </c>
      <c r="AI35" s="12">
        <v>0</v>
      </c>
      <c r="AJ35" s="24">
        <f>$AI$35*$B$45*AJ39</f>
        <v>0</v>
      </c>
      <c r="AK35" s="24">
        <f aca="true" t="shared" si="83" ref="AK35:AQ35">$AI$35*$B$45*AK39</f>
        <v>0</v>
      </c>
      <c r="AL35" s="24">
        <f t="shared" si="83"/>
        <v>0</v>
      </c>
      <c r="AM35" s="24">
        <f t="shared" si="83"/>
        <v>0</v>
      </c>
      <c r="AN35" s="24">
        <f t="shared" si="83"/>
        <v>0</v>
      </c>
      <c r="AO35" s="24">
        <f t="shared" si="83"/>
        <v>0</v>
      </c>
      <c r="AP35" s="24">
        <f t="shared" si="83"/>
        <v>0</v>
      </c>
      <c r="AQ35" s="24">
        <f t="shared" si="83"/>
        <v>0</v>
      </c>
      <c r="AR35" s="25" t="s">
        <v>21</v>
      </c>
      <c r="AS35" s="23">
        <v>0.8379120879120879</v>
      </c>
      <c r="AT35" s="12">
        <v>0</v>
      </c>
      <c r="AU35" s="24">
        <f aca="true" t="shared" si="84" ref="AU35:CF35">$AT$35*AU39*$B$45</f>
        <v>0</v>
      </c>
      <c r="AV35" s="24">
        <f t="shared" si="84"/>
        <v>0</v>
      </c>
      <c r="AW35" s="24">
        <f t="shared" si="84"/>
        <v>0</v>
      </c>
      <c r="AX35" s="24">
        <f t="shared" si="84"/>
        <v>0</v>
      </c>
      <c r="AY35" s="24">
        <f t="shared" si="84"/>
        <v>0</v>
      </c>
      <c r="AZ35" s="24">
        <f t="shared" si="84"/>
        <v>0</v>
      </c>
      <c r="BA35" s="24">
        <f t="shared" si="84"/>
        <v>0</v>
      </c>
      <c r="BB35" s="24">
        <f t="shared" si="84"/>
        <v>0</v>
      </c>
      <c r="BC35" s="24">
        <f t="shared" si="84"/>
        <v>0</v>
      </c>
      <c r="BD35" s="24">
        <f t="shared" si="84"/>
        <v>0</v>
      </c>
      <c r="BE35" s="24">
        <f t="shared" si="84"/>
        <v>0</v>
      </c>
      <c r="BF35" s="24">
        <f t="shared" si="84"/>
        <v>0</v>
      </c>
      <c r="BG35" s="24">
        <f t="shared" si="84"/>
        <v>0</v>
      </c>
      <c r="BH35" s="24">
        <f t="shared" si="84"/>
        <v>0</v>
      </c>
      <c r="BI35" s="24">
        <f t="shared" si="84"/>
        <v>0</v>
      </c>
      <c r="BJ35" s="24">
        <f t="shared" si="84"/>
        <v>0</v>
      </c>
      <c r="BK35" s="24">
        <f t="shared" si="84"/>
        <v>0</v>
      </c>
      <c r="BL35" s="24">
        <f t="shared" si="84"/>
        <v>0</v>
      </c>
      <c r="BM35" s="24">
        <f t="shared" si="84"/>
        <v>0</v>
      </c>
      <c r="BN35" s="24">
        <f t="shared" si="84"/>
        <v>0</v>
      </c>
      <c r="BO35" s="24">
        <f t="shared" si="84"/>
        <v>0</v>
      </c>
      <c r="BP35" s="24">
        <f t="shared" si="84"/>
        <v>0</v>
      </c>
      <c r="BQ35" s="24">
        <f t="shared" si="84"/>
        <v>0</v>
      </c>
      <c r="BR35" s="24">
        <f t="shared" si="84"/>
        <v>0</v>
      </c>
      <c r="BS35" s="24">
        <f t="shared" si="84"/>
        <v>0</v>
      </c>
      <c r="BT35" s="24">
        <f t="shared" si="84"/>
        <v>0</v>
      </c>
      <c r="BU35" s="24">
        <f t="shared" si="84"/>
        <v>0</v>
      </c>
      <c r="BV35" s="24">
        <f t="shared" si="84"/>
        <v>0</v>
      </c>
      <c r="BW35" s="24">
        <f t="shared" si="84"/>
        <v>0</v>
      </c>
      <c r="BX35" s="24">
        <f t="shared" si="84"/>
        <v>0</v>
      </c>
      <c r="BY35" s="24">
        <f t="shared" si="84"/>
        <v>0</v>
      </c>
      <c r="BZ35" s="24">
        <f t="shared" si="84"/>
        <v>0</v>
      </c>
      <c r="CA35" s="24">
        <f t="shared" si="84"/>
        <v>0</v>
      </c>
      <c r="CB35" s="24">
        <f t="shared" si="84"/>
        <v>0</v>
      </c>
      <c r="CC35" s="24">
        <f t="shared" si="84"/>
        <v>0</v>
      </c>
      <c r="CD35" s="24">
        <f t="shared" si="84"/>
        <v>0</v>
      </c>
      <c r="CE35" s="24">
        <f t="shared" si="84"/>
        <v>0</v>
      </c>
      <c r="CF35" s="24">
        <f t="shared" si="84"/>
        <v>0</v>
      </c>
      <c r="CG35" s="25" t="s">
        <v>21</v>
      </c>
      <c r="CH35" s="23">
        <v>0.8379120879120879</v>
      </c>
      <c r="CI35" s="12">
        <v>0</v>
      </c>
      <c r="CJ35" s="24">
        <f>$CI$35*$B$45*CJ39</f>
        <v>0</v>
      </c>
      <c r="CK35" s="25" t="s">
        <v>21</v>
      </c>
      <c r="CL35" s="23">
        <v>0.8379120879120879</v>
      </c>
      <c r="CM35" s="45">
        <v>0</v>
      </c>
      <c r="CN35" s="24">
        <f>$CM$35*$B$45*CN39</f>
        <v>0</v>
      </c>
      <c r="CO35" s="25" t="s">
        <v>21</v>
      </c>
      <c r="CP35" s="23">
        <v>0.8379120879120879</v>
      </c>
      <c r="CQ35" s="12">
        <v>0</v>
      </c>
      <c r="CR35" s="24">
        <f>$CQ$35*$B$45*CR39</f>
        <v>0</v>
      </c>
      <c r="CS35" s="25" t="s">
        <v>21</v>
      </c>
      <c r="CT35" s="23">
        <v>0.8379120879120879</v>
      </c>
      <c r="CU35" s="23">
        <v>0</v>
      </c>
      <c r="CV35" s="24">
        <f>$CU$35*CV39*$B$45</f>
        <v>0</v>
      </c>
      <c r="CW35" s="24">
        <f>$CU$35*CW39*$B$45</f>
        <v>0</v>
      </c>
    </row>
    <row r="36" spans="1:101" ht="12.75">
      <c r="A36" s="60" t="s">
        <v>41</v>
      </c>
      <c r="B36" s="60"/>
      <c r="C36" s="60"/>
      <c r="D36" s="60"/>
      <c r="E36" s="60"/>
      <c r="F36" s="60"/>
      <c r="G36" s="11"/>
      <c r="H36" s="6">
        <f>SUM(H38:H40)</f>
        <v>114.22570239999999</v>
      </c>
      <c r="I36" s="40">
        <v>0.62</v>
      </c>
      <c r="J36" s="31">
        <f aca="true" t="shared" si="85" ref="J36:X36">$I$36*J39*$B$45</f>
        <v>5640.264</v>
      </c>
      <c r="K36" s="31">
        <f t="shared" si="85"/>
        <v>3449.928</v>
      </c>
      <c r="L36" s="31">
        <f t="shared" si="85"/>
        <v>5017.536</v>
      </c>
      <c r="M36" s="31">
        <f t="shared" si="85"/>
        <v>4016.8559999999998</v>
      </c>
      <c r="N36" s="31">
        <f t="shared" si="85"/>
        <v>4171.608</v>
      </c>
      <c r="O36" s="31">
        <f t="shared" si="85"/>
        <v>4051.08</v>
      </c>
      <c r="P36" s="31">
        <f t="shared" si="85"/>
        <v>4063.728</v>
      </c>
      <c r="Q36" s="31">
        <f t="shared" si="85"/>
        <v>3170.928</v>
      </c>
      <c r="R36" s="31">
        <f t="shared" si="85"/>
        <v>5565.864</v>
      </c>
      <c r="S36" s="31">
        <f t="shared" si="85"/>
        <v>3865.08</v>
      </c>
      <c r="T36" s="31">
        <f t="shared" si="85"/>
        <v>3884.424</v>
      </c>
      <c r="U36" s="31">
        <f t="shared" si="85"/>
        <v>3863.5919999999996</v>
      </c>
      <c r="V36" s="31">
        <f t="shared" si="85"/>
        <v>3803.3280000000004</v>
      </c>
      <c r="W36" s="31">
        <f t="shared" si="85"/>
        <v>5394.744000000001</v>
      </c>
      <c r="X36" s="31">
        <f t="shared" si="85"/>
        <v>4019.832</v>
      </c>
      <c r="Y36" s="26"/>
      <c r="Z36" s="28">
        <f>SUM(Z38:Z40)</f>
        <v>114.22570239999999</v>
      </c>
      <c r="AA36" s="46">
        <v>0.62</v>
      </c>
      <c r="AB36" s="31">
        <f>$AA$36*AB39*$B$45</f>
        <v>5357.544</v>
      </c>
      <c r="AC36" s="31">
        <f>$AA$36*AC39*$B$45</f>
        <v>5437.896</v>
      </c>
      <c r="AD36" s="31">
        <f>$AA$36*AD39*$B$45</f>
        <v>3327.168</v>
      </c>
      <c r="AE36" s="31">
        <f>$AA$36*AE39*$B$45</f>
        <v>3523.584</v>
      </c>
      <c r="AF36" s="31">
        <f>$AA$36*AF39*$B$45</f>
        <v>3581.6159999999995</v>
      </c>
      <c r="AG36" s="26"/>
      <c r="AH36" s="28">
        <f>SUM(AH38:AH40)</f>
        <v>114.22570239999999</v>
      </c>
      <c r="AI36" s="40">
        <v>0</v>
      </c>
      <c r="AJ36" s="31">
        <f>$AI$36*$B$45*AJ39</f>
        <v>0</v>
      </c>
      <c r="AK36" s="31">
        <f aca="true" t="shared" si="86" ref="AK36:AQ36">$AI$36*$B$45*AK39</f>
        <v>0</v>
      </c>
      <c r="AL36" s="31">
        <f t="shared" si="86"/>
        <v>0</v>
      </c>
      <c r="AM36" s="31">
        <f t="shared" si="86"/>
        <v>0</v>
      </c>
      <c r="AN36" s="31">
        <f t="shared" si="86"/>
        <v>0</v>
      </c>
      <c r="AO36" s="31">
        <f t="shared" si="86"/>
        <v>0</v>
      </c>
      <c r="AP36" s="31">
        <f t="shared" si="86"/>
        <v>0</v>
      </c>
      <c r="AQ36" s="31">
        <f t="shared" si="86"/>
        <v>0</v>
      </c>
      <c r="AR36" s="26"/>
      <c r="AS36" s="28">
        <f>SUM(AS38:AS40)</f>
        <v>114.22570239999999</v>
      </c>
      <c r="AT36" s="40">
        <v>0.62</v>
      </c>
      <c r="AU36" s="31">
        <f aca="true" t="shared" si="87" ref="AU36:CF36">$AT$36*AU39*$B$45</f>
        <v>5401.4400000000005</v>
      </c>
      <c r="AV36" s="31">
        <f t="shared" si="87"/>
        <v>5420.784000000001</v>
      </c>
      <c r="AW36" s="31">
        <f t="shared" si="87"/>
        <v>5205.768</v>
      </c>
      <c r="AX36" s="31">
        <f t="shared" si="87"/>
        <v>3698.424</v>
      </c>
      <c r="AY36" s="31">
        <f t="shared" si="87"/>
        <v>3813</v>
      </c>
      <c r="AZ36" s="31">
        <f t="shared" si="87"/>
        <v>3901.536</v>
      </c>
      <c r="BA36" s="31">
        <f t="shared" si="87"/>
        <v>3476.712</v>
      </c>
      <c r="BB36" s="31">
        <f t="shared" si="87"/>
        <v>4411.1759999999995</v>
      </c>
      <c r="BC36" s="31">
        <f t="shared" si="87"/>
        <v>3504.24</v>
      </c>
      <c r="BD36" s="31">
        <f t="shared" si="87"/>
        <v>3494.568</v>
      </c>
      <c r="BE36" s="31">
        <f t="shared" si="87"/>
        <v>3514.656</v>
      </c>
      <c r="BF36" s="31">
        <f t="shared" si="87"/>
        <v>3519.12</v>
      </c>
      <c r="BG36" s="31">
        <f t="shared" si="87"/>
        <v>3897.0719999999997</v>
      </c>
      <c r="BH36" s="31">
        <f t="shared" si="87"/>
        <v>3986.352</v>
      </c>
      <c r="BI36" s="31">
        <f t="shared" si="87"/>
        <v>3858.3840000000005</v>
      </c>
      <c r="BJ36" s="31">
        <f t="shared" si="87"/>
        <v>3386.688</v>
      </c>
      <c r="BK36" s="31">
        <f t="shared" si="87"/>
        <v>4328.592</v>
      </c>
      <c r="BL36" s="31">
        <f t="shared" si="87"/>
        <v>4490.04</v>
      </c>
      <c r="BM36" s="31">
        <f t="shared" si="87"/>
        <v>4308.504000000001</v>
      </c>
      <c r="BN36" s="31">
        <f t="shared" si="87"/>
        <v>4574.112</v>
      </c>
      <c r="BO36" s="31">
        <f t="shared" si="87"/>
        <v>3983.3759999999997</v>
      </c>
      <c r="BP36" s="31">
        <f t="shared" si="87"/>
        <v>5309.928</v>
      </c>
      <c r="BQ36" s="31">
        <f t="shared" si="87"/>
        <v>3031.056</v>
      </c>
      <c r="BR36" s="31">
        <f t="shared" si="87"/>
        <v>3042.96</v>
      </c>
      <c r="BS36" s="31">
        <f t="shared" si="87"/>
        <v>3815.9759999999997</v>
      </c>
      <c r="BT36" s="31">
        <f t="shared" si="87"/>
        <v>5327.784000000001</v>
      </c>
      <c r="BU36" s="31">
        <f t="shared" si="87"/>
        <v>3190.272</v>
      </c>
      <c r="BV36" s="31">
        <f t="shared" si="87"/>
        <v>5298.768</v>
      </c>
      <c r="BW36" s="31">
        <f t="shared" si="87"/>
        <v>1921.7520000000002</v>
      </c>
      <c r="BX36" s="31">
        <f t="shared" si="87"/>
        <v>3864.3359999999993</v>
      </c>
      <c r="BY36" s="31">
        <f t="shared" si="87"/>
        <v>3874.008</v>
      </c>
      <c r="BZ36" s="31">
        <f t="shared" si="87"/>
        <v>3795.888</v>
      </c>
      <c r="CA36" s="31">
        <f t="shared" si="87"/>
        <v>3839.7840000000006</v>
      </c>
      <c r="CB36" s="31">
        <f t="shared" si="87"/>
        <v>5394.744000000001</v>
      </c>
      <c r="CC36" s="31">
        <f t="shared" si="87"/>
        <v>2490.1679999999997</v>
      </c>
      <c r="CD36" s="31">
        <f t="shared" si="87"/>
        <v>3460.344</v>
      </c>
      <c r="CE36" s="31">
        <f t="shared" si="87"/>
        <v>3157.536</v>
      </c>
      <c r="CF36" s="31">
        <f t="shared" si="87"/>
        <v>2469.336</v>
      </c>
      <c r="CG36" s="26"/>
      <c r="CH36" s="28">
        <f>SUM(CH38:CH40)</f>
        <v>114.22570239999999</v>
      </c>
      <c r="CI36" s="40">
        <v>0</v>
      </c>
      <c r="CJ36" s="31">
        <f>$CI$36*$B$45*CJ39</f>
        <v>0</v>
      </c>
      <c r="CK36" s="26"/>
      <c r="CL36" s="28">
        <f>SUM(CL38:CL40)</f>
        <v>114.22570239999999</v>
      </c>
      <c r="CM36" s="46">
        <v>0</v>
      </c>
      <c r="CN36" s="31">
        <f>$CM$36*$B$45*CN39</f>
        <v>0</v>
      </c>
      <c r="CO36" s="26"/>
      <c r="CP36" s="28">
        <f>SUM(CP38:CP40)</f>
        <v>114.22570239999999</v>
      </c>
      <c r="CQ36" s="40">
        <v>0.62</v>
      </c>
      <c r="CR36" s="31">
        <f>$CQ$36*$B$45*CR39</f>
        <v>3001.296</v>
      </c>
      <c r="CS36" s="26"/>
      <c r="CT36" s="28">
        <f>SUM(CT38:CT40)</f>
        <v>114.22570239999999</v>
      </c>
      <c r="CU36" s="28">
        <v>0</v>
      </c>
      <c r="CV36" s="31">
        <f>$CU$36*CV39*$B$45</f>
        <v>0</v>
      </c>
      <c r="CW36" s="31">
        <f>$CU$36*CW39*$B$45</f>
        <v>0</v>
      </c>
    </row>
    <row r="37" spans="1:101" ht="12.75">
      <c r="A37" s="66" t="s">
        <v>47</v>
      </c>
      <c r="B37" s="67"/>
      <c r="C37" s="67"/>
      <c r="D37" s="67"/>
      <c r="E37" s="67"/>
      <c r="F37" s="68"/>
      <c r="G37" s="11"/>
      <c r="H37" s="6"/>
      <c r="I37" s="40">
        <v>1.09</v>
      </c>
      <c r="J37" s="31">
        <f aca="true" t="shared" si="88" ref="J37:X37">$I$37*J39*$B$45</f>
        <v>9915.948</v>
      </c>
      <c r="K37" s="31">
        <f t="shared" si="88"/>
        <v>6065.196000000001</v>
      </c>
      <c r="L37" s="31">
        <f t="shared" si="88"/>
        <v>8821.152</v>
      </c>
      <c r="M37" s="31">
        <f t="shared" si="88"/>
        <v>7061.892</v>
      </c>
      <c r="N37" s="31">
        <f t="shared" si="88"/>
        <v>7333.956000000002</v>
      </c>
      <c r="O37" s="31">
        <f t="shared" si="88"/>
        <v>7122.0599999999995</v>
      </c>
      <c r="P37" s="31">
        <f t="shared" si="88"/>
        <v>7144.296</v>
      </c>
      <c r="Q37" s="31">
        <f t="shared" si="88"/>
        <v>5574.696000000001</v>
      </c>
      <c r="R37" s="31">
        <f t="shared" si="88"/>
        <v>9785.148000000001</v>
      </c>
      <c r="S37" s="31">
        <f t="shared" si="88"/>
        <v>6795.0599999999995</v>
      </c>
      <c r="T37" s="31">
        <f t="shared" si="88"/>
        <v>6829.068000000001</v>
      </c>
      <c r="U37" s="31">
        <f t="shared" si="88"/>
        <v>6792.444</v>
      </c>
      <c r="V37" s="31">
        <f t="shared" si="88"/>
        <v>6686.496000000001</v>
      </c>
      <c r="W37" s="31">
        <f t="shared" si="88"/>
        <v>9484.308</v>
      </c>
      <c r="X37" s="31">
        <f t="shared" si="88"/>
        <v>7067.124</v>
      </c>
      <c r="Y37" s="26"/>
      <c r="Z37" s="28"/>
      <c r="AA37" s="46">
        <v>1.15</v>
      </c>
      <c r="AB37" s="31">
        <f>$AA$37*AB39*$B$45</f>
        <v>9937.380000000001</v>
      </c>
      <c r="AC37" s="31">
        <f>$AA$37*AC39*$B$45</f>
        <v>10086.419999999998</v>
      </c>
      <c r="AD37" s="31">
        <f>$AA$37*AD39*$B$45</f>
        <v>6171.36</v>
      </c>
      <c r="AE37" s="31">
        <f>$AA$37*AE39*$B$45</f>
        <v>6535.68</v>
      </c>
      <c r="AF37" s="31">
        <f>$AA$37*AF39*$B$45</f>
        <v>6643.319999999999</v>
      </c>
      <c r="AG37" s="26"/>
      <c r="AH37" s="28"/>
      <c r="AI37" s="40">
        <v>1.21</v>
      </c>
      <c r="AJ37" s="31">
        <f>$AI$37*$B$45*AJ39</f>
        <v>2401.608</v>
      </c>
      <c r="AK37" s="31">
        <f aca="true" t="shared" si="89" ref="AK37:AQ37">$AI$37*$B$45*AK39</f>
        <v>1179.0240000000001</v>
      </c>
      <c r="AL37" s="31">
        <f t="shared" si="89"/>
        <v>5863.176</v>
      </c>
      <c r="AM37" s="31">
        <f t="shared" si="89"/>
        <v>4804.668</v>
      </c>
      <c r="AN37" s="31">
        <f t="shared" si="89"/>
        <v>4795.956</v>
      </c>
      <c r="AO37" s="31">
        <f t="shared" si="89"/>
        <v>5924.16</v>
      </c>
      <c r="AP37" s="31">
        <f t="shared" si="89"/>
        <v>6091.139999999999</v>
      </c>
      <c r="AQ37" s="31">
        <f t="shared" si="89"/>
        <v>4913.567999999999</v>
      </c>
      <c r="AR37" s="26"/>
      <c r="AS37" s="28"/>
      <c r="AT37" s="40">
        <v>1.21</v>
      </c>
      <c r="AU37" s="31">
        <f aca="true" t="shared" si="90" ref="AU37:CF37">$AT$37*AU39*$B$45</f>
        <v>10541.519999999999</v>
      </c>
      <c r="AV37" s="31">
        <f t="shared" si="90"/>
        <v>10579.272</v>
      </c>
      <c r="AW37" s="31">
        <f t="shared" si="90"/>
        <v>10159.644</v>
      </c>
      <c r="AX37" s="31">
        <f t="shared" si="90"/>
        <v>7217.892</v>
      </c>
      <c r="AY37" s="31">
        <f t="shared" si="90"/>
        <v>7441.5</v>
      </c>
      <c r="AZ37" s="31">
        <f t="shared" si="90"/>
        <v>7614.2880000000005</v>
      </c>
      <c r="BA37" s="31">
        <f t="shared" si="90"/>
        <v>6785.196</v>
      </c>
      <c r="BB37" s="31">
        <f t="shared" si="90"/>
        <v>8608.908</v>
      </c>
      <c r="BC37" s="31">
        <f t="shared" si="90"/>
        <v>6838.92</v>
      </c>
      <c r="BD37" s="31">
        <f t="shared" si="90"/>
        <v>6820.044</v>
      </c>
      <c r="BE37" s="31">
        <f t="shared" si="90"/>
        <v>6859.248</v>
      </c>
      <c r="BF37" s="31">
        <f t="shared" si="90"/>
        <v>6867.959999999999</v>
      </c>
      <c r="BG37" s="31">
        <f t="shared" si="90"/>
        <v>7605.575999999999</v>
      </c>
      <c r="BH37" s="31">
        <f t="shared" si="90"/>
        <v>7779.815999999999</v>
      </c>
      <c r="BI37" s="31">
        <f t="shared" si="90"/>
        <v>7530.072</v>
      </c>
      <c r="BJ37" s="31">
        <f t="shared" si="90"/>
        <v>6609.503999999999</v>
      </c>
      <c r="BK37" s="31">
        <f t="shared" si="90"/>
        <v>8447.735999999999</v>
      </c>
      <c r="BL37" s="31">
        <f t="shared" si="90"/>
        <v>8762.82</v>
      </c>
      <c r="BM37" s="31">
        <f t="shared" si="90"/>
        <v>8408.532</v>
      </c>
      <c r="BN37" s="31">
        <f t="shared" si="90"/>
        <v>8926.895999999999</v>
      </c>
      <c r="BO37" s="31">
        <f t="shared" si="90"/>
        <v>7774.008</v>
      </c>
      <c r="BP37" s="31">
        <f t="shared" si="90"/>
        <v>10362.923999999999</v>
      </c>
      <c r="BQ37" s="31">
        <f t="shared" si="90"/>
        <v>5915.447999999999</v>
      </c>
      <c r="BR37" s="31">
        <f t="shared" si="90"/>
        <v>5938.68</v>
      </c>
      <c r="BS37" s="31">
        <f t="shared" si="90"/>
        <v>7447.307999999999</v>
      </c>
      <c r="BT37" s="31">
        <f t="shared" si="90"/>
        <v>10397.772</v>
      </c>
      <c r="BU37" s="31">
        <f t="shared" si="90"/>
        <v>6226.1759999999995</v>
      </c>
      <c r="BV37" s="31">
        <f t="shared" si="90"/>
        <v>10341.144</v>
      </c>
      <c r="BW37" s="31">
        <f t="shared" si="90"/>
        <v>3750.516</v>
      </c>
      <c r="BX37" s="31">
        <f t="shared" si="90"/>
        <v>7541.687999999999</v>
      </c>
      <c r="BY37" s="31">
        <f t="shared" si="90"/>
        <v>7560.564</v>
      </c>
      <c r="BZ37" s="31">
        <f t="shared" si="90"/>
        <v>7408.103999999999</v>
      </c>
      <c r="CA37" s="31">
        <f t="shared" si="90"/>
        <v>7493.772</v>
      </c>
      <c r="CB37" s="31">
        <f t="shared" si="90"/>
        <v>10528.452</v>
      </c>
      <c r="CC37" s="31">
        <f t="shared" si="90"/>
        <v>4859.843999999999</v>
      </c>
      <c r="CD37" s="31">
        <f t="shared" si="90"/>
        <v>6753.2519999999995</v>
      </c>
      <c r="CE37" s="31">
        <f t="shared" si="90"/>
        <v>6162.2880000000005</v>
      </c>
      <c r="CF37" s="31">
        <f t="shared" si="90"/>
        <v>4819.187999999999</v>
      </c>
      <c r="CG37" s="26"/>
      <c r="CH37" s="28"/>
      <c r="CI37" s="40">
        <v>1.09</v>
      </c>
      <c r="CJ37" s="31">
        <f>$CI$37*$B$45*CJ39</f>
        <v>10240.332</v>
      </c>
      <c r="CK37" s="26"/>
      <c r="CL37" s="28"/>
      <c r="CM37" s="46">
        <v>1.15</v>
      </c>
      <c r="CN37" s="31">
        <f>$CM$37*$B$45*CN39</f>
        <v>6026.459999999999</v>
      </c>
      <c r="CO37" s="26"/>
      <c r="CP37" s="28"/>
      <c r="CQ37" s="40">
        <v>1.21</v>
      </c>
      <c r="CR37" s="31">
        <f>$CQ$37*$B$45*CR39</f>
        <v>5857.3679999999995</v>
      </c>
      <c r="CS37" s="26"/>
      <c r="CT37" s="28"/>
      <c r="CU37" s="40">
        <v>0.95</v>
      </c>
      <c r="CV37" s="31">
        <f>$CU$37*CV39*$B$45</f>
        <v>3974.04</v>
      </c>
      <c r="CW37" s="31">
        <f>$CU$37*CW39*$B$45</f>
        <v>8151</v>
      </c>
    </row>
    <row r="38" spans="1:105" ht="12.75">
      <c r="A38" s="65" t="s">
        <v>26</v>
      </c>
      <c r="B38" s="65"/>
      <c r="C38" s="65"/>
      <c r="D38" s="65"/>
      <c r="E38" s="65"/>
      <c r="F38" s="65"/>
      <c r="G38" s="15"/>
      <c r="H38" s="16">
        <f>H29+H24+H15+H10</f>
        <v>99.99999999999999</v>
      </c>
      <c r="I38" s="41"/>
      <c r="J38" s="21">
        <f aca="true" t="shared" si="91" ref="J38:X38">J29+J24+J15+J10+J36+J37</f>
        <v>141097.57200000001</v>
      </c>
      <c r="K38" s="21">
        <f t="shared" si="91"/>
        <v>86303.844</v>
      </c>
      <c r="L38" s="21">
        <f t="shared" si="91"/>
        <v>125519.32800000001</v>
      </c>
      <c r="M38" s="21">
        <f t="shared" si="91"/>
        <v>100486.188</v>
      </c>
      <c r="N38" s="21">
        <f t="shared" si="91"/>
        <v>104357.48400000003</v>
      </c>
      <c r="O38" s="21">
        <f t="shared" si="91"/>
        <v>101342.34</v>
      </c>
      <c r="P38" s="21">
        <f t="shared" si="91"/>
        <v>101658.744</v>
      </c>
      <c r="Q38" s="21">
        <f t="shared" si="91"/>
        <v>79324.344</v>
      </c>
      <c r="R38" s="21">
        <f t="shared" si="91"/>
        <v>139236.37200000003</v>
      </c>
      <c r="S38" s="21">
        <f>S29+S24+S15+S10+S36+S37</f>
        <v>96689.34</v>
      </c>
      <c r="T38" s="21">
        <f>T29+T24+T15+T10+T36+T37</f>
        <v>97173.25200000001</v>
      </c>
      <c r="U38" s="21">
        <f>U29+U24+U15+U10+U36+U37</f>
        <v>96652.11600000001</v>
      </c>
      <c r="V38" s="21">
        <f>V29+V24+V15+V10+V36+V37</f>
        <v>95144.544</v>
      </c>
      <c r="W38" s="21">
        <f>W29+W24+W15+W10+W36+W37</f>
        <v>134955.612</v>
      </c>
      <c r="X38" s="21">
        <f t="shared" si="91"/>
        <v>100560.63599999998</v>
      </c>
      <c r="Y38" s="32"/>
      <c r="Z38" s="33">
        <f>Z29+Z24+Z15+Z10</f>
        <v>99.99999999999999</v>
      </c>
      <c r="AA38" s="46"/>
      <c r="AB38" s="21">
        <f>AB29+AB24+AB15+AB10+AB36+AB37</f>
        <v>130568.53199999999</v>
      </c>
      <c r="AC38" s="21">
        <f>AC29+AC24+AC15+AC10+AC36+AC37</f>
        <v>132526.788</v>
      </c>
      <c r="AD38" s="21">
        <f>AD29+AD24+AD15+AD10+AD36+AD37</f>
        <v>81086.304</v>
      </c>
      <c r="AE38" s="21">
        <f>AE29+AE24+AE15+AE10+AE36+AE37</f>
        <v>85873.152</v>
      </c>
      <c r="AF38" s="21">
        <f>AF29+AF24+AF15+AF10+AF36+AF37</f>
        <v>87287.44799999999</v>
      </c>
      <c r="AG38" s="32"/>
      <c r="AH38" s="33">
        <f>AH29+AH24+AH15+AH10</f>
        <v>99.99999999999999</v>
      </c>
      <c r="AI38" s="12"/>
      <c r="AJ38" s="21">
        <f aca="true" t="shared" si="92" ref="AJ38:AQ38">AJ29+AJ24+AJ15+AJ10+AJ36+AJ37</f>
        <v>30030.024000000005</v>
      </c>
      <c r="AK38" s="21">
        <f t="shared" si="92"/>
        <v>14742.672</v>
      </c>
      <c r="AL38" s="21">
        <f t="shared" si="92"/>
        <v>73313.92800000001</v>
      </c>
      <c r="AM38" s="21">
        <f t="shared" si="92"/>
        <v>60078.20399999999</v>
      </c>
      <c r="AN38" s="21">
        <f t="shared" si="92"/>
        <v>59969.268</v>
      </c>
      <c r="AO38" s="21">
        <f t="shared" si="92"/>
        <v>74076.48000000001</v>
      </c>
      <c r="AP38" s="21">
        <f t="shared" si="92"/>
        <v>76164.42</v>
      </c>
      <c r="AQ38" s="21">
        <f t="shared" si="92"/>
        <v>61439.903999999995</v>
      </c>
      <c r="AR38" s="32"/>
      <c r="AS38" s="33">
        <f>AS29+AS24+AS15+AS10</f>
        <v>99.99999999999999</v>
      </c>
      <c r="AT38" s="12"/>
      <c r="AU38" s="21">
        <f aca="true" t="shared" si="93" ref="AU38:CF38">AU29+AU24+AU15+AU10+AU36+AU37</f>
        <v>137214</v>
      </c>
      <c r="AV38" s="21">
        <f t="shared" si="93"/>
        <v>137705.4</v>
      </c>
      <c r="AW38" s="21">
        <f t="shared" si="93"/>
        <v>132243.30000000002</v>
      </c>
      <c r="AX38" s="21">
        <f t="shared" si="93"/>
        <v>93951.9</v>
      </c>
      <c r="AY38" s="21">
        <f t="shared" si="93"/>
        <v>96862.5</v>
      </c>
      <c r="AZ38" s="21">
        <f t="shared" si="93"/>
        <v>99111.6</v>
      </c>
      <c r="BA38" s="21">
        <f t="shared" si="93"/>
        <v>88319.7</v>
      </c>
      <c r="BB38" s="21">
        <f t="shared" si="93"/>
        <v>112058.1</v>
      </c>
      <c r="BC38" s="21">
        <f t="shared" si="93"/>
        <v>89019</v>
      </c>
      <c r="BD38" s="21">
        <f t="shared" si="93"/>
        <v>88773.29999999999</v>
      </c>
      <c r="BE38" s="21">
        <f t="shared" si="93"/>
        <v>89283.6</v>
      </c>
      <c r="BF38" s="21">
        <f t="shared" si="93"/>
        <v>89397</v>
      </c>
      <c r="BG38" s="21">
        <f t="shared" si="93"/>
        <v>98998.2</v>
      </c>
      <c r="BH38" s="21">
        <f t="shared" si="93"/>
        <v>101266.19999999998</v>
      </c>
      <c r="BI38" s="21">
        <f t="shared" si="93"/>
        <v>98015.40000000001</v>
      </c>
      <c r="BJ38" s="21">
        <f t="shared" si="93"/>
        <v>86032.8</v>
      </c>
      <c r="BK38" s="21">
        <f t="shared" si="93"/>
        <v>109960.2</v>
      </c>
      <c r="BL38" s="21">
        <f t="shared" si="93"/>
        <v>114061.5</v>
      </c>
      <c r="BM38" s="21">
        <f t="shared" si="93"/>
        <v>109449.90000000002</v>
      </c>
      <c r="BN38" s="21">
        <f t="shared" si="93"/>
        <v>116197.19999999998</v>
      </c>
      <c r="BO38" s="21">
        <f t="shared" si="93"/>
        <v>101190.6</v>
      </c>
      <c r="BP38" s="21">
        <f t="shared" si="93"/>
        <v>134889.30000000002</v>
      </c>
      <c r="BQ38" s="21">
        <f t="shared" si="93"/>
        <v>76998.59999999999</v>
      </c>
      <c r="BR38" s="21">
        <f t="shared" si="93"/>
        <v>77301.00000000003</v>
      </c>
      <c r="BS38" s="21">
        <f t="shared" si="93"/>
        <v>96938.09999999999</v>
      </c>
      <c r="BT38" s="21">
        <f t="shared" si="93"/>
        <v>135342.9</v>
      </c>
      <c r="BU38" s="21">
        <f t="shared" si="93"/>
        <v>81043.20000000001</v>
      </c>
      <c r="BV38" s="21">
        <f t="shared" si="93"/>
        <v>134605.80000000002</v>
      </c>
      <c r="BW38" s="21">
        <f t="shared" si="93"/>
        <v>48818.70000000001</v>
      </c>
      <c r="BX38" s="21">
        <f t="shared" si="93"/>
        <v>98166.59999999999</v>
      </c>
      <c r="BY38" s="21">
        <f t="shared" si="93"/>
        <v>98412.3</v>
      </c>
      <c r="BZ38" s="21">
        <f t="shared" si="93"/>
        <v>96427.80000000002</v>
      </c>
      <c r="CA38" s="21">
        <f t="shared" si="93"/>
        <v>97542.90000000001</v>
      </c>
      <c r="CB38" s="21">
        <f t="shared" si="93"/>
        <v>137043.90000000002</v>
      </c>
      <c r="CC38" s="21">
        <f t="shared" si="93"/>
        <v>63258.299999999996</v>
      </c>
      <c r="CD38" s="21">
        <f t="shared" si="93"/>
        <v>87903.9</v>
      </c>
      <c r="CE38" s="21">
        <f t="shared" si="93"/>
        <v>80211.6</v>
      </c>
      <c r="CF38" s="21">
        <f t="shared" si="93"/>
        <v>62729.100000000006</v>
      </c>
      <c r="CG38" s="32"/>
      <c r="CH38" s="33">
        <f>CH29+CH24+CH15+CH10</f>
        <v>99.99999999999999</v>
      </c>
      <c r="CI38" s="41"/>
      <c r="CJ38" s="21">
        <f>CJ29+CJ24+CJ15+CJ10+CJ36+CJ37</f>
        <v>139888.57200000001</v>
      </c>
      <c r="CK38" s="32"/>
      <c r="CL38" s="33">
        <f>CL29+CL24+CL15+CL10</f>
        <v>99.99999999999999</v>
      </c>
      <c r="CM38" s="46"/>
      <c r="CN38" s="21">
        <f>CN29+CN24+CN15+CN10+CN36+CN37</f>
        <v>75933.39599999998</v>
      </c>
      <c r="CO38" s="32"/>
      <c r="CP38" s="33">
        <f>CP29+CP24+CP15+CP10</f>
        <v>99.99999999999999</v>
      </c>
      <c r="CQ38" s="41"/>
      <c r="CR38" s="21">
        <f>CR29+CR24+CR15+CR10+CR36+CR37</f>
        <v>76242.6</v>
      </c>
      <c r="CS38" s="32"/>
      <c r="CT38" s="33">
        <f>CT29+CT24+CT15+CT10</f>
        <v>99.99999999999999</v>
      </c>
      <c r="CU38" s="20"/>
      <c r="CV38" s="21">
        <f>CV29+CV24+CV15+CV10+CV36+CV37</f>
        <v>44467.416000000005</v>
      </c>
      <c r="CW38" s="21">
        <f>CW29+CW24+CW15+CW10+CW36+CW37</f>
        <v>91205.40000000001</v>
      </c>
      <c r="CY38" s="37">
        <f>J38+K38+L38+X38+AB38+AC38+AQ38+AU38+AV38+AW38+AX38+AY38+AZ38+BA38+BB38+BC38+BD38+BE38+BG38+BH38+BI38+BJ38+BK38+BL38+BM38+BP38+BF38+M38+N38+O38+P38+Q38+R38+S38+T38+U38+V38+W38+AD38+AE38+AF38+AJ38+AK38+AL38+AM38+AN38+AO38+AP38+BN38+BO38+BQ38+BR38+BS38+BT38+BU38+BV38+BW38+BX38+BY38+BZ38+CA38+CB38+CC38+CD38+CE38+CF38+CJ38+CN38+CR38+CV38+CW38</f>
        <v>6792141.623999999</v>
      </c>
      <c r="DA38" s="1">
        <f>CY38/12*0.05</f>
        <v>28300.590099999998</v>
      </c>
    </row>
    <row r="39" spans="1:101" ht="12.75">
      <c r="A39" s="65" t="s">
        <v>27</v>
      </c>
      <c r="B39" s="65"/>
      <c r="C39" s="65"/>
      <c r="D39" s="65"/>
      <c r="E39" s="65"/>
      <c r="F39" s="65"/>
      <c r="G39" s="15"/>
      <c r="H39" s="15"/>
      <c r="I39" s="42"/>
      <c r="J39" s="21">
        <v>758.1</v>
      </c>
      <c r="K39" s="21">
        <v>463.7</v>
      </c>
      <c r="L39" s="21">
        <v>674.4</v>
      </c>
      <c r="M39" s="21">
        <v>539.9</v>
      </c>
      <c r="N39" s="21">
        <v>560.7</v>
      </c>
      <c r="O39" s="21">
        <v>544.5</v>
      </c>
      <c r="P39" s="21">
        <v>546.2</v>
      </c>
      <c r="Q39" s="21">
        <v>426.2</v>
      </c>
      <c r="R39" s="21">
        <v>748.1</v>
      </c>
      <c r="S39" s="21">
        <v>519.5</v>
      </c>
      <c r="T39" s="21">
        <v>522.1</v>
      </c>
      <c r="U39" s="21">
        <v>519.3</v>
      </c>
      <c r="V39" s="21">
        <v>511.2</v>
      </c>
      <c r="W39" s="21">
        <v>725.1</v>
      </c>
      <c r="X39" s="21">
        <v>540.3</v>
      </c>
      <c r="Y39" s="32"/>
      <c r="Z39" s="32"/>
      <c r="AA39" s="47"/>
      <c r="AB39" s="21">
        <v>720.1</v>
      </c>
      <c r="AC39" s="21">
        <v>730.9</v>
      </c>
      <c r="AD39" s="21">
        <v>447.2</v>
      </c>
      <c r="AE39" s="21">
        <v>473.6</v>
      </c>
      <c r="AF39" s="21">
        <v>481.4</v>
      </c>
      <c r="AG39" s="32"/>
      <c r="AH39" s="32"/>
      <c r="AI39" s="42"/>
      <c r="AJ39" s="21">
        <v>165.4</v>
      </c>
      <c r="AK39" s="21">
        <v>81.2</v>
      </c>
      <c r="AL39" s="21">
        <v>403.8</v>
      </c>
      <c r="AM39" s="21">
        <v>330.9</v>
      </c>
      <c r="AN39" s="21">
        <v>330.3</v>
      </c>
      <c r="AO39" s="21">
        <v>408</v>
      </c>
      <c r="AP39" s="21">
        <v>419.5</v>
      </c>
      <c r="AQ39" s="21">
        <v>338.4</v>
      </c>
      <c r="AR39" s="32"/>
      <c r="AS39" s="32"/>
      <c r="AT39" s="42"/>
      <c r="AU39" s="21">
        <v>726</v>
      </c>
      <c r="AV39" s="21">
        <v>728.6</v>
      </c>
      <c r="AW39" s="21">
        <v>699.7</v>
      </c>
      <c r="AX39" s="21">
        <v>497.1</v>
      </c>
      <c r="AY39" s="21">
        <v>512.5</v>
      </c>
      <c r="AZ39" s="21">
        <v>524.4</v>
      </c>
      <c r="BA39" s="21">
        <v>467.3</v>
      </c>
      <c r="BB39" s="21">
        <v>592.9</v>
      </c>
      <c r="BC39" s="21">
        <v>471</v>
      </c>
      <c r="BD39" s="21">
        <v>469.7</v>
      </c>
      <c r="BE39" s="21">
        <v>472.4</v>
      </c>
      <c r="BF39" s="21">
        <v>473</v>
      </c>
      <c r="BG39" s="21">
        <v>523.8</v>
      </c>
      <c r="BH39" s="21">
        <v>535.8</v>
      </c>
      <c r="BI39" s="21">
        <v>518.6</v>
      </c>
      <c r="BJ39" s="21">
        <v>455.2</v>
      </c>
      <c r="BK39" s="21">
        <v>581.8</v>
      </c>
      <c r="BL39" s="21">
        <v>603.5</v>
      </c>
      <c r="BM39" s="21">
        <v>579.1</v>
      </c>
      <c r="BN39" s="21">
        <v>614.8</v>
      </c>
      <c r="BO39" s="21">
        <v>535.4</v>
      </c>
      <c r="BP39" s="21">
        <v>713.7</v>
      </c>
      <c r="BQ39" s="21">
        <v>407.4</v>
      </c>
      <c r="BR39" s="21">
        <v>409</v>
      </c>
      <c r="BS39" s="21">
        <v>512.9</v>
      </c>
      <c r="BT39" s="21">
        <v>716.1</v>
      </c>
      <c r="BU39" s="21">
        <v>428.8</v>
      </c>
      <c r="BV39" s="21">
        <v>712.2</v>
      </c>
      <c r="BW39" s="21">
        <v>258.3</v>
      </c>
      <c r="BX39" s="21">
        <v>519.4</v>
      </c>
      <c r="BY39" s="21">
        <v>520.7</v>
      </c>
      <c r="BZ39" s="21">
        <v>510.2</v>
      </c>
      <c r="CA39" s="21">
        <v>516.1</v>
      </c>
      <c r="CB39" s="21">
        <v>725.1</v>
      </c>
      <c r="CC39" s="21">
        <v>334.7</v>
      </c>
      <c r="CD39" s="21">
        <v>465.1</v>
      </c>
      <c r="CE39" s="21">
        <v>424.4</v>
      </c>
      <c r="CF39" s="21">
        <v>331.9</v>
      </c>
      <c r="CG39" s="32"/>
      <c r="CH39" s="32"/>
      <c r="CI39" s="42"/>
      <c r="CJ39" s="21">
        <v>782.9</v>
      </c>
      <c r="CK39" s="32"/>
      <c r="CL39" s="32"/>
      <c r="CM39" s="47"/>
      <c r="CN39" s="21">
        <v>436.7</v>
      </c>
      <c r="CO39" s="32"/>
      <c r="CP39" s="32"/>
      <c r="CQ39" s="42"/>
      <c r="CR39" s="21">
        <v>403.4</v>
      </c>
      <c r="CS39" s="32"/>
      <c r="CT39" s="32"/>
      <c r="CU39" s="34"/>
      <c r="CV39" s="21">
        <v>348.6</v>
      </c>
      <c r="CW39" s="21">
        <v>715</v>
      </c>
    </row>
    <row r="40" spans="1:101" s="17" customFormat="1" ht="25.5" customHeight="1">
      <c r="A40" s="64" t="s">
        <v>55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94" ref="J40:X40">J38/12/J39</f>
        <v>15.510000000000002</v>
      </c>
      <c r="K40" s="34">
        <f t="shared" si="94"/>
        <v>15.51</v>
      </c>
      <c r="L40" s="34">
        <f t="shared" si="94"/>
        <v>15.510000000000003</v>
      </c>
      <c r="M40" s="34">
        <f t="shared" si="94"/>
        <v>15.510000000000002</v>
      </c>
      <c r="N40" s="34">
        <f t="shared" si="94"/>
        <v>15.510000000000003</v>
      </c>
      <c r="O40" s="34">
        <f t="shared" si="94"/>
        <v>15.51</v>
      </c>
      <c r="P40" s="34">
        <f t="shared" si="94"/>
        <v>15.509999999999998</v>
      </c>
      <c r="Q40" s="34">
        <f t="shared" si="94"/>
        <v>15.51</v>
      </c>
      <c r="R40" s="34">
        <f t="shared" si="94"/>
        <v>15.510000000000003</v>
      </c>
      <c r="S40" s="34">
        <f>S38/12/S39</f>
        <v>15.51</v>
      </c>
      <c r="T40" s="34">
        <f>T38/12/T39</f>
        <v>15.51</v>
      </c>
      <c r="U40" s="34">
        <f>U38/12/U39</f>
        <v>15.510000000000003</v>
      </c>
      <c r="V40" s="34">
        <f>V38/12/V39</f>
        <v>15.51</v>
      </c>
      <c r="W40" s="34">
        <f>W38/12/W39</f>
        <v>15.509999999999998</v>
      </c>
      <c r="X40" s="34">
        <f t="shared" si="94"/>
        <v>15.509999999999998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>
        <f>AB38/12/AB39</f>
        <v>15.11</v>
      </c>
      <c r="AC40" s="34">
        <f>AC38/12/AC39</f>
        <v>15.11</v>
      </c>
      <c r="AD40" s="34">
        <f>AD38/12/AD39</f>
        <v>15.110000000000001</v>
      </c>
      <c r="AE40" s="34">
        <f>AE38/12/AE39</f>
        <v>15.11</v>
      </c>
      <c r="AF40" s="34">
        <f>AF38/12/AF39</f>
        <v>15.109999999999998</v>
      </c>
      <c r="AG40" s="34"/>
      <c r="AH40" s="34">
        <f>7.28*1.416*1.2*1.15</f>
        <v>14.225702399999998</v>
      </c>
      <c r="AI40" s="43">
        <f>AI15+AI24+AI29+AI36+AI37</f>
        <v>15.129999999999999</v>
      </c>
      <c r="AJ40" s="34">
        <f aca="true" t="shared" si="95" ref="AJ40:AQ40">AJ38/12/AJ39</f>
        <v>15.130000000000003</v>
      </c>
      <c r="AK40" s="34">
        <f t="shared" si="95"/>
        <v>15.13</v>
      </c>
      <c r="AL40" s="34">
        <f t="shared" si="95"/>
        <v>15.130000000000003</v>
      </c>
      <c r="AM40" s="34">
        <f t="shared" si="95"/>
        <v>15.129999999999997</v>
      </c>
      <c r="AN40" s="34">
        <f t="shared" si="95"/>
        <v>15.129999999999997</v>
      </c>
      <c r="AO40" s="34">
        <f t="shared" si="95"/>
        <v>15.130000000000003</v>
      </c>
      <c r="AP40" s="34">
        <f t="shared" si="95"/>
        <v>15.129999999999999</v>
      </c>
      <c r="AQ40" s="34">
        <f t="shared" si="95"/>
        <v>15.129999999999999</v>
      </c>
      <c r="AR40" s="34"/>
      <c r="AS40" s="34">
        <f>7.28*1.416*1.2*1.15</f>
        <v>14.225702399999998</v>
      </c>
      <c r="AT40" s="43">
        <f>AT15+AT24+AT29+AT36+AT37</f>
        <v>15.75</v>
      </c>
      <c r="AU40" s="34">
        <f aca="true" t="shared" si="96" ref="AU40:CF40">AU38/12/AU39</f>
        <v>15.75</v>
      </c>
      <c r="AV40" s="34">
        <f t="shared" si="96"/>
        <v>15.749999999999998</v>
      </c>
      <c r="AW40" s="34">
        <f t="shared" si="96"/>
        <v>15.750000000000002</v>
      </c>
      <c r="AX40" s="34">
        <f t="shared" si="96"/>
        <v>15.749999999999998</v>
      </c>
      <c r="AY40" s="34">
        <f t="shared" si="96"/>
        <v>15.75</v>
      </c>
      <c r="AZ40" s="34">
        <f t="shared" si="96"/>
        <v>15.750000000000004</v>
      </c>
      <c r="BA40" s="34">
        <f t="shared" si="96"/>
        <v>15.749999999999998</v>
      </c>
      <c r="BB40" s="34">
        <f t="shared" si="96"/>
        <v>15.750000000000002</v>
      </c>
      <c r="BC40" s="34">
        <f t="shared" si="96"/>
        <v>15.75</v>
      </c>
      <c r="BD40" s="34">
        <f t="shared" si="96"/>
        <v>15.749999999999998</v>
      </c>
      <c r="BE40" s="34">
        <f t="shared" si="96"/>
        <v>15.750000000000002</v>
      </c>
      <c r="BF40" s="34">
        <f t="shared" si="96"/>
        <v>15.75</v>
      </c>
      <c r="BG40" s="34">
        <f t="shared" si="96"/>
        <v>15.750000000000002</v>
      </c>
      <c r="BH40" s="34">
        <f t="shared" si="96"/>
        <v>15.749999999999998</v>
      </c>
      <c r="BI40" s="34">
        <f t="shared" si="96"/>
        <v>15.75</v>
      </c>
      <c r="BJ40" s="34">
        <f t="shared" si="96"/>
        <v>15.750000000000002</v>
      </c>
      <c r="BK40" s="34">
        <f t="shared" si="96"/>
        <v>15.750000000000002</v>
      </c>
      <c r="BL40" s="34">
        <f t="shared" si="96"/>
        <v>15.75</v>
      </c>
      <c r="BM40" s="34">
        <f t="shared" si="96"/>
        <v>15.750000000000004</v>
      </c>
      <c r="BN40" s="34">
        <f t="shared" si="96"/>
        <v>15.749999999999998</v>
      </c>
      <c r="BO40" s="34">
        <f t="shared" si="96"/>
        <v>15.750000000000004</v>
      </c>
      <c r="BP40" s="34">
        <f t="shared" si="96"/>
        <v>15.750000000000002</v>
      </c>
      <c r="BQ40" s="34">
        <f t="shared" si="96"/>
        <v>15.749999999999998</v>
      </c>
      <c r="BR40" s="34">
        <f t="shared" si="96"/>
        <v>15.750000000000007</v>
      </c>
      <c r="BS40" s="34">
        <f t="shared" si="96"/>
        <v>15.75</v>
      </c>
      <c r="BT40" s="34">
        <f t="shared" si="96"/>
        <v>15.749999999999998</v>
      </c>
      <c r="BU40" s="34">
        <f t="shared" si="96"/>
        <v>15.750000000000002</v>
      </c>
      <c r="BV40" s="34">
        <f t="shared" si="96"/>
        <v>15.750000000000002</v>
      </c>
      <c r="BW40" s="34">
        <f t="shared" si="96"/>
        <v>15.750000000000002</v>
      </c>
      <c r="BX40" s="34">
        <f t="shared" si="96"/>
        <v>15.75</v>
      </c>
      <c r="BY40" s="34">
        <f t="shared" si="96"/>
        <v>15.749999999999998</v>
      </c>
      <c r="BZ40" s="34">
        <f t="shared" si="96"/>
        <v>15.750000000000004</v>
      </c>
      <c r="CA40" s="34">
        <f t="shared" si="96"/>
        <v>15.75</v>
      </c>
      <c r="CB40" s="34">
        <f t="shared" si="96"/>
        <v>15.750000000000004</v>
      </c>
      <c r="CC40" s="34">
        <f t="shared" si="96"/>
        <v>15.75</v>
      </c>
      <c r="CD40" s="34">
        <f t="shared" si="96"/>
        <v>15.749999999999998</v>
      </c>
      <c r="CE40" s="34">
        <f t="shared" si="96"/>
        <v>15.750000000000002</v>
      </c>
      <c r="CF40" s="34">
        <f t="shared" si="96"/>
        <v>15.750000000000002</v>
      </c>
      <c r="CG40" s="34"/>
      <c r="CH40" s="34">
        <f>7.28*1.416*1.2*1.15</f>
        <v>14.225702399999998</v>
      </c>
      <c r="CI40" s="43">
        <f>CI15+CI24+CI29+CI36+CI37</f>
        <v>14.89</v>
      </c>
      <c r="CJ40" s="34">
        <f>CJ38/12/CJ39</f>
        <v>14.890000000000002</v>
      </c>
      <c r="CK40" s="34"/>
      <c r="CL40" s="34">
        <f>7.28*1.416*1.2*1.15</f>
        <v>14.225702399999998</v>
      </c>
      <c r="CM40" s="43">
        <f>CM15+CM24+CM29+CM36+CM37</f>
        <v>14.490000000000002</v>
      </c>
      <c r="CN40" s="34">
        <f>CN38/12/CN39</f>
        <v>14.489999999999997</v>
      </c>
      <c r="CO40" s="34"/>
      <c r="CP40" s="34">
        <f>7.28*1.416*1.2*1.15</f>
        <v>14.225702399999998</v>
      </c>
      <c r="CQ40" s="43">
        <f>CQ15+CQ24+CQ29+CQ36+CQ37</f>
        <v>15.75</v>
      </c>
      <c r="CR40" s="34">
        <f>CR38/12/CR39</f>
        <v>15.750000000000002</v>
      </c>
      <c r="CS40" s="34"/>
      <c r="CT40" s="34">
        <f>7.28*1.416*1.2*1.15</f>
        <v>14.225702399999998</v>
      </c>
      <c r="CU40" s="43">
        <f>CU15+CU24+CU29+CU36+CU37</f>
        <v>10.629999999999999</v>
      </c>
      <c r="CV40" s="34">
        <f>CV38/12/CV39</f>
        <v>10.63</v>
      </c>
      <c r="CW40" s="34">
        <f>CW38/12/CW39</f>
        <v>10.63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5">
    <mergeCell ref="CS8:CW8"/>
    <mergeCell ref="A28:F28"/>
    <mergeCell ref="A29:F29"/>
    <mergeCell ref="A35:F35"/>
    <mergeCell ref="A33:F33"/>
    <mergeCell ref="A34:F34"/>
    <mergeCell ref="Y8:AF8"/>
    <mergeCell ref="G8:X8"/>
    <mergeCell ref="A18:F18"/>
    <mergeCell ref="A19:F19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G8:AQ8"/>
    <mergeCell ref="A12:F12"/>
    <mergeCell ref="G7:CR7"/>
    <mergeCell ref="A7:F9"/>
    <mergeCell ref="A10:F10"/>
    <mergeCell ref="CO8:CR8"/>
    <mergeCell ref="CK8:CN8"/>
    <mergeCell ref="AR8:CF8"/>
    <mergeCell ref="CG8:CJ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Sergio</cp:lastModifiedBy>
  <cp:lastPrinted>2013-01-24T10:24:30Z</cp:lastPrinted>
  <dcterms:modified xsi:type="dcterms:W3CDTF">2014-02-24T11:46:03Z</dcterms:modified>
  <cp:category/>
  <cp:version/>
  <cp:contentType/>
  <cp:contentStatus/>
</cp:coreProperties>
</file>